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91B1BEBF-0197-465A-8EF1-4BD353AB1478}" xr6:coauthVersionLast="47" xr6:coauthVersionMax="47" xr10:uidLastSave="{00000000-0000-0000-0000-000000000000}"/>
  <bookViews>
    <workbookView xWindow="-120" yWindow="-120" windowWidth="29040" windowHeight="15720" tabRatio="599" activeTab="4" xr2:uid="{00000000-000D-0000-FFFF-FFFF00000000}"/>
  </bookViews>
  <sheets>
    <sheet name="Couverture" sheetId="17" r:id="rId1"/>
    <sheet name="CONSIGNES" sheetId="19" r:id="rId2"/>
    <sheet name="NOTICE APP" sheetId="18" r:id="rId3"/>
    <sheet name="CALENDRIER" sheetId="22" r:id="rId4"/>
    <sheet name="ALIMENTATION" sheetId="13" r:id="rId5"/>
    <sheet name="RESTAU HOTEL. - TOURISME SPORT" sheetId="3" r:id="rId6"/>
    <sheet name="MAINTENANCE AUTO ET AUTRES MAT." sheetId="16" r:id="rId7"/>
    <sheet name="SERVICES" sheetId="4" r:id="rId8"/>
    <sheet name="MODE -IMAGE" sheetId="6" r:id="rId9"/>
    <sheet name="COMMERCE - GESTION" sheetId="7" r:id="rId10"/>
    <sheet name="BATIMENT-GROS OEUVRE" sheetId="8" r:id="rId11"/>
    <sheet name="BATIMENT-ENERGIE" sheetId="9" r:id="rId12"/>
    <sheet name="BATIMENT-AMENAGEMENT FINITION" sheetId="15" r:id="rId13"/>
    <sheet name="METIERS D 'ART" sheetId="21" r:id="rId14"/>
    <sheet name="TOTAL" sheetId="12" r:id="rId15"/>
  </sheets>
  <definedNames>
    <definedName name="_xlnm.Print_Area" localSheetId="4">ALIMENTATION!$A$1:$AH$45</definedName>
    <definedName name="_xlnm.Print_Area" localSheetId="12">'BATIMENT-AMENAGEMENT FINITION'!$A$1:$AH$42</definedName>
    <definedName name="_xlnm.Print_Area" localSheetId="11">'BATIMENT-ENERGIE'!$A$1:$AH$42</definedName>
    <definedName name="_xlnm.Print_Area" localSheetId="10">'BATIMENT-GROS OEUVRE'!$A$1:$AH$36</definedName>
    <definedName name="_xlnm.Print_Area" localSheetId="9">'COMMERCE - GESTION'!$A$1:$AH$32</definedName>
    <definedName name="_xlnm.Print_Area" localSheetId="1">CONSIGNES!$A$1:$C$8</definedName>
    <definedName name="_xlnm.Print_Area" localSheetId="0">Couverture!$A$1:$K$19</definedName>
    <definedName name="_xlnm.Print_Area" localSheetId="6">'MAINTENANCE AUTO ET AUTRES MAT.'!$A$1:$AH$78</definedName>
    <definedName name="_xlnm.Print_Area" localSheetId="13">'METIERS D ''ART'!$A$1:$AH$46</definedName>
    <definedName name="_xlnm.Print_Area" localSheetId="8">'MODE -IMAGE'!$A$1:$AH$13</definedName>
    <definedName name="_xlnm.Print_Area" localSheetId="2">'NOTICE APP'!$A$1:$M$26</definedName>
    <definedName name="_xlnm.Print_Area" localSheetId="5">'RESTAU HOTEL. - TOURISME SPORT'!$A$1:$AH$27</definedName>
    <definedName name="_xlnm.Print_Area" localSheetId="7">SERVICES!$A$1:$AH$44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12" l="1"/>
  <c r="AA4" i="12"/>
  <c r="X47" i="21" l="1"/>
  <c r="X43" i="9"/>
  <c r="X37" i="8"/>
  <c r="X33" i="7"/>
  <c r="X14" i="6"/>
  <c r="X9" i="6"/>
  <c r="X44" i="4"/>
  <c r="X35" i="4"/>
  <c r="X24" i="4"/>
  <c r="X79" i="16"/>
  <c r="X13" i="16"/>
  <c r="X41" i="3"/>
  <c r="X28" i="3"/>
  <c r="X51" i="13"/>
  <c r="M4" i="12"/>
  <c r="Q4" i="12"/>
  <c r="R4" i="12"/>
  <c r="S4" i="12"/>
  <c r="T4" i="12"/>
  <c r="U4" i="12"/>
  <c r="D3" i="12"/>
  <c r="E3" i="12"/>
  <c r="F3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C47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C46" i="21"/>
  <c r="C45" i="21"/>
  <c r="D43" i="15"/>
  <c r="E43" i="15"/>
  <c r="F43" i="15"/>
  <c r="I43" i="15"/>
  <c r="J43" i="15"/>
  <c r="K43" i="15"/>
  <c r="L43" i="15"/>
  <c r="M43" i="15"/>
  <c r="O43" i="15"/>
  <c r="Q43" i="15"/>
  <c r="R43" i="15"/>
  <c r="S43" i="15"/>
  <c r="T43" i="15"/>
  <c r="U43" i="15"/>
  <c r="D42" i="15"/>
  <c r="E42" i="15"/>
  <c r="F42" i="15"/>
  <c r="G42" i="15"/>
  <c r="G43" i="15" s="1"/>
  <c r="H42" i="15"/>
  <c r="H43" i="15" s="1"/>
  <c r="I42" i="15"/>
  <c r="J42" i="15"/>
  <c r="K42" i="15"/>
  <c r="L42" i="15"/>
  <c r="M42" i="15"/>
  <c r="N42" i="15"/>
  <c r="N43" i="15" s="1"/>
  <c r="O42" i="15"/>
  <c r="P42" i="15"/>
  <c r="P43" i="15" s="1"/>
  <c r="Q42" i="15"/>
  <c r="R42" i="15"/>
  <c r="S42" i="15"/>
  <c r="T42" i="15"/>
  <c r="U42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C42" i="15"/>
  <c r="C43" i="15" s="1"/>
  <c r="C41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AH21" i="15"/>
  <c r="AG21" i="15"/>
  <c r="AF21" i="15"/>
  <c r="AE21" i="15"/>
  <c r="W21" i="15"/>
  <c r="C43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C42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X18" i="8"/>
  <c r="Y18" i="8"/>
  <c r="Z18" i="8"/>
  <c r="AA18" i="8"/>
  <c r="AB18" i="8"/>
  <c r="AC18" i="8"/>
  <c r="AD18" i="8"/>
  <c r="T37" i="8"/>
  <c r="C37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C36" i="8"/>
  <c r="C35" i="8"/>
  <c r="AH22" i="8"/>
  <c r="AG22" i="8"/>
  <c r="AF22" i="8"/>
  <c r="AE22" i="8"/>
  <c r="AD22" i="8"/>
  <c r="AC22" i="8"/>
  <c r="AB22" i="8"/>
  <c r="AA22" i="8"/>
  <c r="Z22" i="8"/>
  <c r="Y22" i="8"/>
  <c r="X22" i="8"/>
  <c r="W22" i="8"/>
  <c r="AH21" i="8"/>
  <c r="AG21" i="8"/>
  <c r="AF21" i="8"/>
  <c r="AE21" i="8"/>
  <c r="W21" i="8"/>
  <c r="AH20" i="8"/>
  <c r="AG20" i="8"/>
  <c r="AF20" i="8"/>
  <c r="AE20" i="8"/>
  <c r="AD20" i="8"/>
  <c r="AC20" i="8"/>
  <c r="AB20" i="8"/>
  <c r="AA20" i="8"/>
  <c r="Z20" i="8"/>
  <c r="Y20" i="8"/>
  <c r="X20" i="8"/>
  <c r="W20" i="8"/>
  <c r="AH19" i="8"/>
  <c r="AG19" i="8"/>
  <c r="AF19" i="8"/>
  <c r="AE19" i="8"/>
  <c r="W19" i="8"/>
  <c r="C47" i="7"/>
  <c r="C46" i="7"/>
  <c r="C48" i="7" s="1"/>
  <c r="C33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C32" i="7"/>
  <c r="C31" i="7"/>
  <c r="C14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C13" i="6"/>
  <c r="C12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C9" i="6"/>
  <c r="C8" i="6"/>
  <c r="C7" i="6"/>
  <c r="AH20" i="4"/>
  <c r="AH21" i="4"/>
  <c r="AG20" i="4"/>
  <c r="AG21" i="4"/>
  <c r="AF20" i="4"/>
  <c r="AF21" i="4"/>
  <c r="AE20" i="4"/>
  <c r="AE21" i="4"/>
  <c r="AD21" i="4"/>
  <c r="AC21" i="4"/>
  <c r="AB21" i="4"/>
  <c r="AA21" i="4"/>
  <c r="Z21" i="4"/>
  <c r="Y21" i="4"/>
  <c r="X21" i="4"/>
  <c r="W20" i="4"/>
  <c r="W21" i="4"/>
  <c r="C44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C43" i="4"/>
  <c r="C42" i="4"/>
  <c r="R33" i="4"/>
  <c r="E33" i="4"/>
  <c r="C35" i="4"/>
  <c r="C34" i="4"/>
  <c r="C3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C24" i="4"/>
  <c r="C23" i="4"/>
  <c r="C22" i="4"/>
  <c r="C12" i="4"/>
  <c r="C11" i="4"/>
  <c r="W29" i="16"/>
  <c r="W30" i="16"/>
  <c r="W31" i="16"/>
  <c r="W32" i="16"/>
  <c r="W33" i="16"/>
  <c r="W34" i="16"/>
  <c r="W35" i="16"/>
  <c r="W36" i="16"/>
  <c r="W37" i="16"/>
  <c r="W38" i="16"/>
  <c r="W39" i="16"/>
  <c r="W40" i="16"/>
  <c r="W41" i="16"/>
  <c r="W42" i="16"/>
  <c r="W43" i="16"/>
  <c r="W44" i="16"/>
  <c r="W45" i="16"/>
  <c r="W46" i="16"/>
  <c r="W28" i="16"/>
  <c r="D48" i="16"/>
  <c r="E48" i="16"/>
  <c r="F48" i="16"/>
  <c r="H48" i="16"/>
  <c r="I48" i="16"/>
  <c r="AD48" i="16" s="1"/>
  <c r="K48" i="16"/>
  <c r="L48" i="16"/>
  <c r="M48" i="16"/>
  <c r="O48" i="16"/>
  <c r="P48" i="16"/>
  <c r="Q48" i="16"/>
  <c r="R48" i="16"/>
  <c r="S48" i="16"/>
  <c r="T48" i="16"/>
  <c r="U48" i="16"/>
  <c r="D47" i="16"/>
  <c r="E47" i="16"/>
  <c r="F47" i="16"/>
  <c r="G47" i="16"/>
  <c r="G48" i="16" s="1"/>
  <c r="H47" i="16"/>
  <c r="I47" i="16"/>
  <c r="J47" i="16"/>
  <c r="J48" i="16" s="1"/>
  <c r="K47" i="16"/>
  <c r="L47" i="16"/>
  <c r="M47" i="16"/>
  <c r="N47" i="16"/>
  <c r="N48" i="16" s="1"/>
  <c r="O47" i="16"/>
  <c r="P47" i="16"/>
  <c r="Q47" i="16"/>
  <c r="R47" i="16"/>
  <c r="S47" i="16"/>
  <c r="T47" i="16"/>
  <c r="U47" i="16"/>
  <c r="C47" i="16"/>
  <c r="W47" i="16" s="1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C46" i="16"/>
  <c r="D12" i="16"/>
  <c r="D4" i="12" s="1"/>
  <c r="D6" i="12" s="1"/>
  <c r="E12" i="16"/>
  <c r="E4" i="12" s="1"/>
  <c r="E6" i="12" s="1"/>
  <c r="F12" i="16"/>
  <c r="F13" i="16" s="1"/>
  <c r="G12" i="16"/>
  <c r="H12" i="16"/>
  <c r="I12" i="16"/>
  <c r="J12" i="16"/>
  <c r="K12" i="16"/>
  <c r="AA12" i="16" s="1"/>
  <c r="L12" i="16"/>
  <c r="M12" i="16"/>
  <c r="N12" i="16"/>
  <c r="O12" i="16"/>
  <c r="P12" i="16"/>
  <c r="Q12" i="16"/>
  <c r="R12" i="16"/>
  <c r="S12" i="16"/>
  <c r="T12" i="16"/>
  <c r="U12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C12" i="16"/>
  <c r="X12" i="16" s="1"/>
  <c r="C11" i="16"/>
  <c r="AH35" i="3"/>
  <c r="AH36" i="3"/>
  <c r="AH37" i="3"/>
  <c r="AH38" i="3"/>
  <c r="AH39" i="3"/>
  <c r="AH40" i="3"/>
  <c r="AH41" i="3"/>
  <c r="AG35" i="3"/>
  <c r="AG36" i="3"/>
  <c r="AG37" i="3"/>
  <c r="AG38" i="3"/>
  <c r="AG39" i="3"/>
  <c r="AG40" i="3"/>
  <c r="AG41" i="3"/>
  <c r="AF35" i="3"/>
  <c r="AF36" i="3"/>
  <c r="AF37" i="3"/>
  <c r="AF38" i="3"/>
  <c r="AF39" i="3"/>
  <c r="AF40" i="3"/>
  <c r="AF41" i="3"/>
  <c r="AE35" i="3"/>
  <c r="AE36" i="3"/>
  <c r="AE37" i="3"/>
  <c r="AE38" i="3"/>
  <c r="AE39" i="3"/>
  <c r="AE40" i="3"/>
  <c r="AE41" i="3"/>
  <c r="AD36" i="3"/>
  <c r="AD38" i="3"/>
  <c r="AD40" i="3"/>
  <c r="AD41" i="3"/>
  <c r="AB34" i="3"/>
  <c r="AB36" i="3"/>
  <c r="AB38" i="3"/>
  <c r="AB40" i="3"/>
  <c r="AB41" i="3"/>
  <c r="AC36" i="3"/>
  <c r="AC38" i="3"/>
  <c r="AC40" i="3"/>
  <c r="AC41" i="3"/>
  <c r="AA36" i="3"/>
  <c r="AA38" i="3"/>
  <c r="AA40" i="3"/>
  <c r="AA41" i="3"/>
  <c r="Z36" i="3"/>
  <c r="Z38" i="3"/>
  <c r="Z40" i="3"/>
  <c r="Z41" i="3"/>
  <c r="Y36" i="3"/>
  <c r="Y38" i="3"/>
  <c r="Y40" i="3"/>
  <c r="Y41" i="3"/>
  <c r="X36" i="3"/>
  <c r="X38" i="3"/>
  <c r="X40" i="3"/>
  <c r="W35" i="3"/>
  <c r="W36" i="3"/>
  <c r="W37" i="3"/>
  <c r="W38" i="3"/>
  <c r="W39" i="3"/>
  <c r="W40" i="3"/>
  <c r="W41" i="3"/>
  <c r="W3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C41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C40" i="3"/>
  <c r="C39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C28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C27" i="3"/>
  <c r="C26" i="3"/>
  <c r="D15" i="3"/>
  <c r="E15" i="3"/>
  <c r="F15" i="3"/>
  <c r="K15" i="3"/>
  <c r="M15" i="3"/>
  <c r="P15" i="3"/>
  <c r="Q15" i="3"/>
  <c r="R15" i="3"/>
  <c r="S15" i="3"/>
  <c r="T15" i="3"/>
  <c r="U15" i="3"/>
  <c r="D14" i="3"/>
  <c r="E14" i="3"/>
  <c r="G14" i="3"/>
  <c r="G15" i="3" s="1"/>
  <c r="H14" i="3"/>
  <c r="H15" i="3" s="1"/>
  <c r="I14" i="3"/>
  <c r="J14" i="3"/>
  <c r="J15" i="3" s="1"/>
  <c r="K14" i="3"/>
  <c r="L14" i="3"/>
  <c r="L4" i="12" s="1"/>
  <c r="M14" i="3"/>
  <c r="N14" i="3"/>
  <c r="O14" i="3"/>
  <c r="O15" i="3" s="1"/>
  <c r="P14" i="3"/>
  <c r="Q14" i="3"/>
  <c r="R14" i="3"/>
  <c r="S14" i="3"/>
  <c r="T14" i="3"/>
  <c r="U14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C13" i="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F40" i="13"/>
  <c r="AF41" i="13"/>
  <c r="AF42" i="13"/>
  <c r="AF43" i="13"/>
  <c r="AF44" i="13"/>
  <c r="AF47" i="13"/>
  <c r="AF48" i="13"/>
  <c r="AF49" i="13"/>
  <c r="AF50" i="13"/>
  <c r="AF51" i="13"/>
  <c r="AE40" i="13"/>
  <c r="AE41" i="13"/>
  <c r="AE42" i="13"/>
  <c r="AE43" i="13"/>
  <c r="AE44" i="13"/>
  <c r="AE47" i="13"/>
  <c r="AE48" i="13"/>
  <c r="AE49" i="13"/>
  <c r="AE50" i="13"/>
  <c r="AE51" i="13"/>
  <c r="AD41" i="13"/>
  <c r="AD43" i="13"/>
  <c r="AD48" i="13"/>
  <c r="AD50" i="13"/>
  <c r="AD51" i="13"/>
  <c r="AC41" i="13"/>
  <c r="AC43" i="13"/>
  <c r="AC45" i="13"/>
  <c r="AC48" i="13"/>
  <c r="AC50" i="13"/>
  <c r="AC51" i="13"/>
  <c r="AB41" i="13"/>
  <c r="AB43" i="13"/>
  <c r="AB48" i="13"/>
  <c r="AB50" i="13"/>
  <c r="AA41" i="13"/>
  <c r="AA43" i="13"/>
  <c r="AA45" i="13"/>
  <c r="AA48" i="13"/>
  <c r="AA50" i="13"/>
  <c r="AA51" i="13"/>
  <c r="Z41" i="13"/>
  <c r="Z43" i="13"/>
  <c r="Z48" i="13"/>
  <c r="Z50" i="13"/>
  <c r="Z51" i="13"/>
  <c r="Z4" i="13"/>
  <c r="Y41" i="13"/>
  <c r="Y43" i="13"/>
  <c r="Y48" i="13"/>
  <c r="Y50" i="13"/>
  <c r="Y51" i="13"/>
  <c r="Y4" i="13"/>
  <c r="W3" i="13"/>
  <c r="C46" i="13"/>
  <c r="W46" i="13" s="1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C51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C50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C49" i="13"/>
  <c r="D45" i="13"/>
  <c r="E45" i="13"/>
  <c r="F45" i="13"/>
  <c r="G45" i="13"/>
  <c r="H45" i="13"/>
  <c r="I45" i="13"/>
  <c r="Z45" i="13" s="1"/>
  <c r="J45" i="13"/>
  <c r="K45" i="13"/>
  <c r="L45" i="13"/>
  <c r="M45" i="13"/>
  <c r="N45" i="13"/>
  <c r="O45" i="13"/>
  <c r="O46" i="13" s="1"/>
  <c r="AE46" i="13" s="1"/>
  <c r="P45" i="13"/>
  <c r="Q45" i="13"/>
  <c r="R45" i="13"/>
  <c r="S45" i="13"/>
  <c r="T45" i="13"/>
  <c r="U45" i="13"/>
  <c r="C45" i="13"/>
  <c r="W45" i="13" s="1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C44" i="13"/>
  <c r="AG15" i="13"/>
  <c r="AG16" i="13"/>
  <c r="AE15" i="13"/>
  <c r="AE16" i="13"/>
  <c r="D18" i="13"/>
  <c r="E18" i="13"/>
  <c r="E19" i="13" s="1"/>
  <c r="F18" i="13"/>
  <c r="F19" i="13" s="1"/>
  <c r="G18" i="13"/>
  <c r="H18" i="13"/>
  <c r="H4" i="12" s="1"/>
  <c r="H6" i="12" s="1"/>
  <c r="I18" i="13"/>
  <c r="AD18" i="13" s="1"/>
  <c r="J18" i="13"/>
  <c r="K18" i="13"/>
  <c r="L18" i="13"/>
  <c r="M18" i="13"/>
  <c r="N18" i="13"/>
  <c r="N19" i="13" s="1"/>
  <c r="O18" i="13"/>
  <c r="P18" i="13"/>
  <c r="Q18" i="13"/>
  <c r="R18" i="13"/>
  <c r="S18" i="13"/>
  <c r="T18" i="13"/>
  <c r="U18" i="13"/>
  <c r="U19" i="13"/>
  <c r="D17" i="13"/>
  <c r="E17" i="13"/>
  <c r="F17" i="13"/>
  <c r="G17" i="13"/>
  <c r="H17" i="13"/>
  <c r="I17" i="13"/>
  <c r="J17" i="13"/>
  <c r="K17" i="13"/>
  <c r="K19" i="13"/>
  <c r="L17" i="13"/>
  <c r="M17" i="13"/>
  <c r="N17" i="13"/>
  <c r="O17" i="13"/>
  <c r="P17" i="13"/>
  <c r="Q17" i="13"/>
  <c r="R17" i="13"/>
  <c r="S17" i="13"/>
  <c r="AG17" i="13"/>
  <c r="T17" i="13"/>
  <c r="U17" i="13"/>
  <c r="C18" i="13"/>
  <c r="C19" i="13" s="1"/>
  <c r="C17" i="13"/>
  <c r="X48" i="13"/>
  <c r="W48" i="13"/>
  <c r="W47" i="13"/>
  <c r="AH15" i="13"/>
  <c r="AH16" i="13"/>
  <c r="AF15" i="13"/>
  <c r="AF16" i="13"/>
  <c r="AD16" i="13"/>
  <c r="AC16" i="13"/>
  <c r="AB16" i="13"/>
  <c r="AA16" i="13"/>
  <c r="Z16" i="13"/>
  <c r="Y16" i="13"/>
  <c r="X16" i="13"/>
  <c r="W15" i="13"/>
  <c r="W16" i="13"/>
  <c r="AB5" i="12"/>
  <c r="C77" i="16"/>
  <c r="R19" i="13"/>
  <c r="O19" i="13"/>
  <c r="G19" i="13"/>
  <c r="Q19" i="13"/>
  <c r="P19" i="13"/>
  <c r="H19" i="13"/>
  <c r="AG18" i="13"/>
  <c r="J19" i="13"/>
  <c r="AE17" i="13"/>
  <c r="T19" i="13"/>
  <c r="L19" i="13"/>
  <c r="D19" i="13"/>
  <c r="AE18" i="13"/>
  <c r="S19" i="13"/>
  <c r="M19" i="13"/>
  <c r="AB44" i="21"/>
  <c r="AB42" i="21"/>
  <c r="AB40" i="21"/>
  <c r="AB38" i="21"/>
  <c r="AB36" i="21"/>
  <c r="AB34" i="21"/>
  <c r="AB32" i="21"/>
  <c r="AB30" i="21"/>
  <c r="AB28" i="21"/>
  <c r="AB26" i="21"/>
  <c r="AB24" i="21"/>
  <c r="AB22" i="21"/>
  <c r="AB20" i="21"/>
  <c r="AB18" i="21"/>
  <c r="AB16" i="21"/>
  <c r="AB14" i="21"/>
  <c r="AB12" i="21"/>
  <c r="AB10" i="21"/>
  <c r="AB8" i="21"/>
  <c r="AB6" i="21"/>
  <c r="AB4" i="21"/>
  <c r="AB4" i="15"/>
  <c r="AB6" i="15"/>
  <c r="AB8" i="15"/>
  <c r="AB10" i="15"/>
  <c r="AB12" i="15"/>
  <c r="AB14" i="15"/>
  <c r="AB16" i="15"/>
  <c r="AB18" i="15"/>
  <c r="AB20" i="15"/>
  <c r="AB24" i="15"/>
  <c r="AB26" i="15"/>
  <c r="AB28" i="15"/>
  <c r="AB30" i="15"/>
  <c r="AB32" i="15"/>
  <c r="AB34" i="15"/>
  <c r="AB36" i="15"/>
  <c r="AB38" i="15"/>
  <c r="AB40" i="15"/>
  <c r="AB42" i="15"/>
  <c r="AB4" i="6"/>
  <c r="AB6" i="6"/>
  <c r="AB11" i="6"/>
  <c r="G9" i="6"/>
  <c r="L9" i="6"/>
  <c r="O9" i="6"/>
  <c r="Q9" i="6"/>
  <c r="T9" i="6"/>
  <c r="AH4" i="21"/>
  <c r="AG4" i="21"/>
  <c r="AF4" i="21"/>
  <c r="AE4" i="21"/>
  <c r="AD4" i="21"/>
  <c r="AC4" i="21"/>
  <c r="AA4" i="21"/>
  <c r="Z4" i="21"/>
  <c r="Y4" i="21"/>
  <c r="X4" i="21"/>
  <c r="W4" i="21"/>
  <c r="AH3" i="21"/>
  <c r="AG3" i="21"/>
  <c r="AF3" i="21"/>
  <c r="AE3" i="21"/>
  <c r="W3" i="21"/>
  <c r="AH6" i="21"/>
  <c r="AG6" i="21"/>
  <c r="AF6" i="21"/>
  <c r="AE6" i="21"/>
  <c r="AD6" i="21"/>
  <c r="AC6" i="21"/>
  <c r="AA6" i="21"/>
  <c r="Z6" i="21"/>
  <c r="Y6" i="21"/>
  <c r="X6" i="21"/>
  <c r="W6" i="21"/>
  <c r="AH5" i="21"/>
  <c r="AG5" i="21"/>
  <c r="AF5" i="21"/>
  <c r="AE5" i="21"/>
  <c r="W5" i="21"/>
  <c r="Y46" i="21"/>
  <c r="W46" i="21"/>
  <c r="AH44" i="21"/>
  <c r="AG44" i="21"/>
  <c r="AF44" i="21"/>
  <c r="AE44" i="21"/>
  <c r="AD44" i="21"/>
  <c r="AC44" i="21"/>
  <c r="AA44" i="21"/>
  <c r="Z44" i="21"/>
  <c r="Y44" i="21"/>
  <c r="X44" i="21"/>
  <c r="W44" i="21"/>
  <c r="AH43" i="21"/>
  <c r="AG43" i="21"/>
  <c r="AF43" i="21"/>
  <c r="AE43" i="21"/>
  <c r="W43" i="21"/>
  <c r="AH42" i="21"/>
  <c r="AG42" i="21"/>
  <c r="AF42" i="21"/>
  <c r="AE42" i="21"/>
  <c r="AD42" i="21"/>
  <c r="AC42" i="21"/>
  <c r="AA42" i="21"/>
  <c r="Z42" i="21"/>
  <c r="Y42" i="21"/>
  <c r="X42" i="21"/>
  <c r="W42" i="21"/>
  <c r="AH41" i="21"/>
  <c r="AG41" i="21"/>
  <c r="AF41" i="21"/>
  <c r="AE41" i="21"/>
  <c r="W41" i="21"/>
  <c r="AH40" i="21"/>
  <c r="AG40" i="21"/>
  <c r="AF40" i="21"/>
  <c r="AE40" i="21"/>
  <c r="AD40" i="21"/>
  <c r="AC40" i="21"/>
  <c r="AA40" i="21"/>
  <c r="Z40" i="21"/>
  <c r="Y40" i="21"/>
  <c r="X40" i="21"/>
  <c r="W40" i="21"/>
  <c r="AH39" i="21"/>
  <c r="AG39" i="21"/>
  <c r="AF39" i="21"/>
  <c r="AE39" i="21"/>
  <c r="W39" i="21"/>
  <c r="AH38" i="21"/>
  <c r="AG38" i="21"/>
  <c r="AF38" i="21"/>
  <c r="AE38" i="21"/>
  <c r="AD38" i="21"/>
  <c r="AC38" i="21"/>
  <c r="AA38" i="21"/>
  <c r="Z38" i="21"/>
  <c r="Y38" i="21"/>
  <c r="X38" i="21"/>
  <c r="W38" i="21"/>
  <c r="AH37" i="21"/>
  <c r="AG37" i="21"/>
  <c r="AF37" i="21"/>
  <c r="AE37" i="21"/>
  <c r="W37" i="21"/>
  <c r="AH36" i="21"/>
  <c r="AG36" i="21"/>
  <c r="AF36" i="21"/>
  <c r="AE36" i="21"/>
  <c r="AD36" i="21"/>
  <c r="AC36" i="21"/>
  <c r="AA36" i="21"/>
  <c r="Z36" i="21"/>
  <c r="Y36" i="21"/>
  <c r="X36" i="21"/>
  <c r="W36" i="21"/>
  <c r="AH35" i="21"/>
  <c r="AG35" i="21"/>
  <c r="AF35" i="21"/>
  <c r="AE35" i="21"/>
  <c r="W35" i="21"/>
  <c r="AH34" i="21"/>
  <c r="AG34" i="21"/>
  <c r="AF34" i="21"/>
  <c r="AE34" i="21"/>
  <c r="AD34" i="21"/>
  <c r="AC34" i="21"/>
  <c r="AA34" i="21"/>
  <c r="Z34" i="21"/>
  <c r="Y34" i="21"/>
  <c r="X34" i="21"/>
  <c r="W34" i="21"/>
  <c r="AH33" i="21"/>
  <c r="AG33" i="21"/>
  <c r="AF33" i="21"/>
  <c r="AE33" i="21"/>
  <c r="W33" i="21"/>
  <c r="AH32" i="21"/>
  <c r="AG32" i="21"/>
  <c r="AF32" i="21"/>
  <c r="AE32" i="21"/>
  <c r="AD32" i="21"/>
  <c r="AC32" i="21"/>
  <c r="AA32" i="21"/>
  <c r="Z32" i="21"/>
  <c r="Y32" i="21"/>
  <c r="X32" i="21"/>
  <c r="W32" i="21"/>
  <c r="AH31" i="21"/>
  <c r="AG31" i="21"/>
  <c r="AF31" i="21"/>
  <c r="AE31" i="21"/>
  <c r="W31" i="21"/>
  <c r="AH30" i="21"/>
  <c r="AG30" i="21"/>
  <c r="AF30" i="21"/>
  <c r="AE30" i="21"/>
  <c r="AD30" i="21"/>
  <c r="AC30" i="21"/>
  <c r="AA30" i="21"/>
  <c r="Z30" i="21"/>
  <c r="Y30" i="21"/>
  <c r="X30" i="21"/>
  <c r="W30" i="21"/>
  <c r="AH29" i="21"/>
  <c r="AG29" i="21"/>
  <c r="AF29" i="21"/>
  <c r="AE29" i="21"/>
  <c r="W29" i="21"/>
  <c r="AH28" i="21"/>
  <c r="AG28" i="21"/>
  <c r="AF28" i="21"/>
  <c r="AE28" i="21"/>
  <c r="AD28" i="21"/>
  <c r="AC28" i="21"/>
  <c r="AA28" i="21"/>
  <c r="Z28" i="21"/>
  <c r="Y28" i="21"/>
  <c r="X28" i="21"/>
  <c r="W28" i="21"/>
  <c r="AH27" i="21"/>
  <c r="AG27" i="21"/>
  <c r="AF27" i="21"/>
  <c r="AE27" i="21"/>
  <c r="W27" i="21"/>
  <c r="AH26" i="21"/>
  <c r="AG26" i="21"/>
  <c r="AF26" i="21"/>
  <c r="AE26" i="21"/>
  <c r="AD26" i="21"/>
  <c r="AC26" i="21"/>
  <c r="AA26" i="21"/>
  <c r="Z26" i="21"/>
  <c r="Y26" i="21"/>
  <c r="X26" i="21"/>
  <c r="W26" i="21"/>
  <c r="AH25" i="21"/>
  <c r="AG25" i="21"/>
  <c r="AF25" i="21"/>
  <c r="AE25" i="21"/>
  <c r="W25" i="21"/>
  <c r="AH24" i="21"/>
  <c r="AG24" i="21"/>
  <c r="AF24" i="21"/>
  <c r="AE24" i="21"/>
  <c r="AD24" i="21"/>
  <c r="AC24" i="21"/>
  <c r="AA24" i="21"/>
  <c r="Z24" i="21"/>
  <c r="Y24" i="21"/>
  <c r="X24" i="21"/>
  <c r="W24" i="21"/>
  <c r="AH23" i="21"/>
  <c r="AG23" i="21"/>
  <c r="AF23" i="21"/>
  <c r="AE23" i="21"/>
  <c r="W23" i="21"/>
  <c r="AH22" i="21"/>
  <c r="AG22" i="21"/>
  <c r="AF22" i="21"/>
  <c r="AE22" i="21"/>
  <c r="AD22" i="21"/>
  <c r="AC22" i="21"/>
  <c r="AA22" i="21"/>
  <c r="Z22" i="21"/>
  <c r="Y22" i="21"/>
  <c r="X22" i="21"/>
  <c r="W22" i="21"/>
  <c r="AH21" i="21"/>
  <c r="AG21" i="21"/>
  <c r="AF21" i="21"/>
  <c r="AE21" i="21"/>
  <c r="W21" i="21"/>
  <c r="AH20" i="21"/>
  <c r="AG20" i="21"/>
  <c r="AF20" i="21"/>
  <c r="AE20" i="21"/>
  <c r="AD20" i="21"/>
  <c r="AC20" i="21"/>
  <c r="AA20" i="21"/>
  <c r="Z20" i="21"/>
  <c r="Y20" i="21"/>
  <c r="X20" i="21"/>
  <c r="W20" i="21"/>
  <c r="AH19" i="21"/>
  <c r="AG19" i="21"/>
  <c r="AF19" i="21"/>
  <c r="AE19" i="21"/>
  <c r="W19" i="21"/>
  <c r="AH18" i="21"/>
  <c r="AG18" i="21"/>
  <c r="AF18" i="21"/>
  <c r="AE18" i="21"/>
  <c r="AD18" i="21"/>
  <c r="AC18" i="21"/>
  <c r="AA18" i="21"/>
  <c r="Z18" i="21"/>
  <c r="Y18" i="21"/>
  <c r="X18" i="21"/>
  <c r="W18" i="21"/>
  <c r="AH17" i="21"/>
  <c r="AG17" i="21"/>
  <c r="AF17" i="21"/>
  <c r="AE17" i="21"/>
  <c r="W17" i="21"/>
  <c r="AH16" i="21"/>
  <c r="AG16" i="21"/>
  <c r="AF16" i="21"/>
  <c r="AE16" i="21"/>
  <c r="AD16" i="21"/>
  <c r="AC16" i="21"/>
  <c r="AA16" i="21"/>
  <c r="Z16" i="21"/>
  <c r="Y16" i="21"/>
  <c r="X16" i="21"/>
  <c r="W16" i="21"/>
  <c r="AH15" i="21"/>
  <c r="AG15" i="21"/>
  <c r="AF15" i="21"/>
  <c r="AE15" i="21"/>
  <c r="W15" i="21"/>
  <c r="AH14" i="21"/>
  <c r="AG14" i="21"/>
  <c r="AF14" i="21"/>
  <c r="AE14" i="21"/>
  <c r="AD14" i="21"/>
  <c r="AC14" i="21"/>
  <c r="AA14" i="21"/>
  <c r="Z14" i="21"/>
  <c r="Y14" i="21"/>
  <c r="X14" i="21"/>
  <c r="W14" i="21"/>
  <c r="AH13" i="21"/>
  <c r="AG13" i="21"/>
  <c r="AF13" i="21"/>
  <c r="AE13" i="21"/>
  <c r="W13" i="21"/>
  <c r="AH12" i="21"/>
  <c r="AG12" i="21"/>
  <c r="AF12" i="21"/>
  <c r="AE12" i="21"/>
  <c r="AD12" i="21"/>
  <c r="AC12" i="21"/>
  <c r="AA12" i="21"/>
  <c r="Z12" i="21"/>
  <c r="Y12" i="21"/>
  <c r="X12" i="21"/>
  <c r="W12" i="21"/>
  <c r="AH11" i="21"/>
  <c r="AG11" i="21"/>
  <c r="AF11" i="21"/>
  <c r="AE11" i="21"/>
  <c r="W11" i="21"/>
  <c r="AH10" i="21"/>
  <c r="AG10" i="21"/>
  <c r="AF10" i="21"/>
  <c r="AE10" i="21"/>
  <c r="AD10" i="21"/>
  <c r="AC10" i="21"/>
  <c r="AA10" i="21"/>
  <c r="Z10" i="21"/>
  <c r="Y10" i="21"/>
  <c r="X10" i="21"/>
  <c r="W10" i="21"/>
  <c r="AH9" i="21"/>
  <c r="AG9" i="21"/>
  <c r="AF9" i="21"/>
  <c r="AE9" i="21"/>
  <c r="W9" i="21"/>
  <c r="AH8" i="21"/>
  <c r="AG8" i="21"/>
  <c r="AF8" i="21"/>
  <c r="AE8" i="21"/>
  <c r="AD8" i="21"/>
  <c r="AC8" i="21"/>
  <c r="AA8" i="21"/>
  <c r="Z8" i="21"/>
  <c r="Y8" i="21"/>
  <c r="X8" i="21"/>
  <c r="W8" i="21"/>
  <c r="AH7" i="21"/>
  <c r="AG7" i="21"/>
  <c r="AF7" i="21"/>
  <c r="AE7" i="21"/>
  <c r="W7" i="21"/>
  <c r="A2" i="21"/>
  <c r="A1" i="21"/>
  <c r="AH30" i="15"/>
  <c r="AG30" i="15"/>
  <c r="AF30" i="15"/>
  <c r="AE30" i="15"/>
  <c r="AD30" i="15"/>
  <c r="AC30" i="15"/>
  <c r="AA30" i="15"/>
  <c r="Z30" i="15"/>
  <c r="Y30" i="15"/>
  <c r="X30" i="15"/>
  <c r="W30" i="15"/>
  <c r="AH29" i="15"/>
  <c r="AG29" i="15"/>
  <c r="AF29" i="15"/>
  <c r="AE29" i="15"/>
  <c r="W29" i="15"/>
  <c r="AH20" i="15"/>
  <c r="AG20" i="15"/>
  <c r="AF20" i="15"/>
  <c r="AE20" i="15"/>
  <c r="AD20" i="15"/>
  <c r="AC20" i="15"/>
  <c r="AA20" i="15"/>
  <c r="Z20" i="15"/>
  <c r="Y20" i="15"/>
  <c r="X20" i="15"/>
  <c r="W20" i="15"/>
  <c r="AH19" i="15"/>
  <c r="AG19" i="15"/>
  <c r="AF19" i="15"/>
  <c r="AE19" i="15"/>
  <c r="W19" i="15"/>
  <c r="AH18" i="15"/>
  <c r="AG18" i="15"/>
  <c r="AF18" i="15"/>
  <c r="AE18" i="15"/>
  <c r="AD18" i="15"/>
  <c r="AC18" i="15"/>
  <c r="AA18" i="15"/>
  <c r="Z18" i="15"/>
  <c r="Y18" i="15"/>
  <c r="X18" i="15"/>
  <c r="W18" i="15"/>
  <c r="AH17" i="15"/>
  <c r="AG17" i="15"/>
  <c r="AF17" i="15"/>
  <c r="AE17" i="15"/>
  <c r="W17" i="15"/>
  <c r="AB4" i="9"/>
  <c r="AB6" i="9"/>
  <c r="AB8" i="9"/>
  <c r="AB10" i="9"/>
  <c r="AB12" i="9"/>
  <c r="AB14" i="9"/>
  <c r="AB28" i="9"/>
  <c r="AB30" i="9"/>
  <c r="AB16" i="9"/>
  <c r="AB18" i="9"/>
  <c r="AB20" i="9"/>
  <c r="AB22" i="9"/>
  <c r="AB24" i="9"/>
  <c r="AB26" i="9"/>
  <c r="AB32" i="9"/>
  <c r="AB40" i="9"/>
  <c r="AB34" i="9"/>
  <c r="AB36" i="9"/>
  <c r="AB38" i="9"/>
  <c r="E43" i="9"/>
  <c r="N43" i="9"/>
  <c r="X42" i="9"/>
  <c r="AH40" i="9"/>
  <c r="AG40" i="9"/>
  <c r="AF40" i="9"/>
  <c r="AE40" i="9"/>
  <c r="AD40" i="9"/>
  <c r="AC40" i="9"/>
  <c r="AA40" i="9"/>
  <c r="Z40" i="9"/>
  <c r="Y40" i="9"/>
  <c r="X40" i="9"/>
  <c r="W40" i="9"/>
  <c r="AH39" i="9"/>
  <c r="AG39" i="9"/>
  <c r="AF39" i="9"/>
  <c r="AE39" i="9"/>
  <c r="W39" i="9"/>
  <c r="AH30" i="9"/>
  <c r="AG30" i="9"/>
  <c r="AF30" i="9"/>
  <c r="AE30" i="9"/>
  <c r="AD30" i="9"/>
  <c r="AC30" i="9"/>
  <c r="AA30" i="9"/>
  <c r="Z30" i="9"/>
  <c r="Y30" i="9"/>
  <c r="X30" i="9"/>
  <c r="W30" i="9"/>
  <c r="AH29" i="9"/>
  <c r="AG29" i="9"/>
  <c r="AF29" i="9"/>
  <c r="AE29" i="9"/>
  <c r="W29" i="9"/>
  <c r="E37" i="8"/>
  <c r="M37" i="8"/>
  <c r="U37" i="8"/>
  <c r="AH32" i="8"/>
  <c r="AG32" i="8"/>
  <c r="AF32" i="8"/>
  <c r="AE32" i="8"/>
  <c r="AD32" i="8"/>
  <c r="AC32" i="8"/>
  <c r="AB32" i="8"/>
  <c r="AA32" i="8"/>
  <c r="Z32" i="8"/>
  <c r="Y32" i="8"/>
  <c r="X32" i="8"/>
  <c r="W32" i="8"/>
  <c r="AH31" i="8"/>
  <c r="AG31" i="8"/>
  <c r="AF31" i="8"/>
  <c r="AE31" i="8"/>
  <c r="W31" i="8"/>
  <c r="AH18" i="8"/>
  <c r="AG18" i="8"/>
  <c r="AF18" i="8"/>
  <c r="AE18" i="8"/>
  <c r="W18" i="8"/>
  <c r="AH17" i="8"/>
  <c r="AG17" i="8"/>
  <c r="AF17" i="8"/>
  <c r="AE17" i="8"/>
  <c r="W17" i="8"/>
  <c r="AB4" i="8"/>
  <c r="AB6" i="8"/>
  <c r="AB8" i="8"/>
  <c r="AB12" i="8"/>
  <c r="AB10" i="8"/>
  <c r="AB14" i="8"/>
  <c r="AB16" i="8"/>
  <c r="AB24" i="8"/>
  <c r="AB26" i="8"/>
  <c r="AB28" i="8"/>
  <c r="AB30" i="8"/>
  <c r="AB34" i="8"/>
  <c r="AB4" i="7"/>
  <c r="AB6" i="7"/>
  <c r="AB12" i="7"/>
  <c r="AB8" i="7"/>
  <c r="AB10" i="7"/>
  <c r="AB14" i="7"/>
  <c r="AB16" i="7"/>
  <c r="AB18" i="7"/>
  <c r="AB20" i="7"/>
  <c r="AB22" i="7"/>
  <c r="AB24" i="7"/>
  <c r="AB30" i="7"/>
  <c r="AB26" i="7"/>
  <c r="AB28" i="7"/>
  <c r="AB35" i="7"/>
  <c r="AB37" i="7"/>
  <c r="AB39" i="7"/>
  <c r="AB41" i="7"/>
  <c r="AB43" i="7"/>
  <c r="AB45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D46" i="7"/>
  <c r="D48" i="7"/>
  <c r="E46" i="7"/>
  <c r="F46" i="7"/>
  <c r="G46" i="7"/>
  <c r="H46" i="7"/>
  <c r="I46" i="7"/>
  <c r="J46" i="7"/>
  <c r="J48" i="7"/>
  <c r="K46" i="7"/>
  <c r="L46" i="7"/>
  <c r="L48" i="7"/>
  <c r="M46" i="7"/>
  <c r="N46" i="7"/>
  <c r="O46" i="7"/>
  <c r="P46" i="7"/>
  <c r="Q46" i="7"/>
  <c r="R46" i="7"/>
  <c r="R48" i="7"/>
  <c r="S46" i="7"/>
  <c r="T46" i="7"/>
  <c r="T48" i="7"/>
  <c r="U46" i="7"/>
  <c r="F33" i="7"/>
  <c r="H33" i="7"/>
  <c r="N33" i="7"/>
  <c r="P33" i="7"/>
  <c r="X47" i="7"/>
  <c r="X32" i="7"/>
  <c r="AB4" i="4"/>
  <c r="AB6" i="4"/>
  <c r="AB8" i="4"/>
  <c r="AB10" i="4"/>
  <c r="AB15" i="4"/>
  <c r="AB17" i="4"/>
  <c r="AB19" i="4"/>
  <c r="AB26" i="4"/>
  <c r="AB28" i="4"/>
  <c r="AB30" i="4"/>
  <c r="AB32" i="4"/>
  <c r="AB41" i="4"/>
  <c r="AB37" i="4"/>
  <c r="AB39" i="4"/>
  <c r="Q44" i="4"/>
  <c r="D34" i="4"/>
  <c r="E34" i="4"/>
  <c r="F34" i="4"/>
  <c r="G34" i="4"/>
  <c r="Y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D33" i="4"/>
  <c r="E35" i="4"/>
  <c r="F33" i="4"/>
  <c r="G33" i="4"/>
  <c r="H33" i="4"/>
  <c r="I33" i="4"/>
  <c r="J33" i="4"/>
  <c r="K33" i="4"/>
  <c r="L33" i="4"/>
  <c r="M33" i="4"/>
  <c r="M35" i="4"/>
  <c r="N33" i="4"/>
  <c r="O33" i="4"/>
  <c r="P33" i="4"/>
  <c r="Q33" i="4"/>
  <c r="S33" i="4"/>
  <c r="T33" i="4"/>
  <c r="U33" i="4"/>
  <c r="U35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D11" i="4"/>
  <c r="E11" i="4"/>
  <c r="E13" i="4"/>
  <c r="F11" i="4"/>
  <c r="G11" i="4"/>
  <c r="H11" i="4"/>
  <c r="I11" i="4"/>
  <c r="J11" i="4"/>
  <c r="K11" i="4"/>
  <c r="L11" i="4"/>
  <c r="M11" i="4"/>
  <c r="M13" i="4"/>
  <c r="N11" i="4"/>
  <c r="O11" i="4"/>
  <c r="P11" i="4"/>
  <c r="Q11" i="4"/>
  <c r="R11" i="4"/>
  <c r="S11" i="4"/>
  <c r="T11" i="4"/>
  <c r="U11" i="4"/>
  <c r="U13" i="4"/>
  <c r="W34" i="4"/>
  <c r="AH32" i="4"/>
  <c r="AG32" i="4"/>
  <c r="AF32" i="4"/>
  <c r="AE32" i="4"/>
  <c r="AD32" i="4"/>
  <c r="AC32" i="4"/>
  <c r="AA32" i="4"/>
  <c r="Z32" i="4"/>
  <c r="Y32" i="4"/>
  <c r="X32" i="4"/>
  <c r="W32" i="4"/>
  <c r="AH31" i="4"/>
  <c r="AG31" i="4"/>
  <c r="AF31" i="4"/>
  <c r="AE31" i="4"/>
  <c r="W31" i="4"/>
  <c r="AH30" i="4"/>
  <c r="AG30" i="4"/>
  <c r="AF30" i="4"/>
  <c r="AE30" i="4"/>
  <c r="AD30" i="4"/>
  <c r="AC30" i="4"/>
  <c r="AA30" i="4"/>
  <c r="Z30" i="4"/>
  <c r="Y30" i="4"/>
  <c r="X30" i="4"/>
  <c r="W30" i="4"/>
  <c r="AH29" i="4"/>
  <c r="AG29" i="4"/>
  <c r="AF29" i="4"/>
  <c r="AE29" i="4"/>
  <c r="W29" i="4"/>
  <c r="AH28" i="4"/>
  <c r="AG28" i="4"/>
  <c r="AF28" i="4"/>
  <c r="AE28" i="4"/>
  <c r="AD28" i="4"/>
  <c r="AC28" i="4"/>
  <c r="AA28" i="4"/>
  <c r="Z28" i="4"/>
  <c r="Y28" i="4"/>
  <c r="X28" i="4"/>
  <c r="W28" i="4"/>
  <c r="AH27" i="4"/>
  <c r="AG27" i="4"/>
  <c r="AF27" i="4"/>
  <c r="AE27" i="4"/>
  <c r="W27" i="4"/>
  <c r="AH26" i="4"/>
  <c r="AG26" i="4"/>
  <c r="AF26" i="4"/>
  <c r="AE26" i="4"/>
  <c r="AD26" i="4"/>
  <c r="AC26" i="4"/>
  <c r="AA26" i="4"/>
  <c r="Z26" i="4"/>
  <c r="Y26" i="4"/>
  <c r="X26" i="4"/>
  <c r="W26" i="4"/>
  <c r="AH25" i="4"/>
  <c r="AG25" i="4"/>
  <c r="AF25" i="4"/>
  <c r="AE25" i="4"/>
  <c r="W25" i="4"/>
  <c r="AH37" i="4"/>
  <c r="AG37" i="4"/>
  <c r="AF37" i="4"/>
  <c r="AE37" i="4"/>
  <c r="AD37" i="4"/>
  <c r="AC37" i="4"/>
  <c r="AA37" i="4"/>
  <c r="Z37" i="4"/>
  <c r="Y37" i="4"/>
  <c r="X37" i="4"/>
  <c r="W37" i="4"/>
  <c r="AH36" i="4"/>
  <c r="AG36" i="4"/>
  <c r="AF36" i="4"/>
  <c r="AE36" i="4"/>
  <c r="W36" i="4"/>
  <c r="J77" i="16"/>
  <c r="C78" i="16"/>
  <c r="AB4" i="13"/>
  <c r="AB6" i="13"/>
  <c r="AB8" i="13"/>
  <c r="AB10" i="13"/>
  <c r="AB12" i="13"/>
  <c r="AB14" i="13"/>
  <c r="AB21" i="13"/>
  <c r="AB23" i="13"/>
  <c r="AB25" i="13"/>
  <c r="AB27" i="13"/>
  <c r="AB29" i="13"/>
  <c r="AB31" i="13"/>
  <c r="AB33" i="13"/>
  <c r="AB35" i="13"/>
  <c r="AB37" i="13"/>
  <c r="AB39" i="13"/>
  <c r="AB4" i="3"/>
  <c r="AB10" i="3"/>
  <c r="AB6" i="3"/>
  <c r="AB8" i="3"/>
  <c r="AB12" i="3"/>
  <c r="AB17" i="3"/>
  <c r="AB19" i="3"/>
  <c r="AB21" i="3"/>
  <c r="AB23" i="3"/>
  <c r="AB25" i="3"/>
  <c r="AB30" i="3"/>
  <c r="AB32" i="3"/>
  <c r="AB4" i="16"/>
  <c r="AB6" i="16"/>
  <c r="AB8" i="16"/>
  <c r="AB10" i="16"/>
  <c r="AB15" i="16"/>
  <c r="AB19" i="16"/>
  <c r="AB17" i="16"/>
  <c r="AB21" i="16"/>
  <c r="AB23" i="16"/>
  <c r="AB25" i="16"/>
  <c r="AB27" i="16"/>
  <c r="AB33" i="16"/>
  <c r="AB29" i="16"/>
  <c r="AB31" i="16"/>
  <c r="AB35" i="16"/>
  <c r="AB37" i="16"/>
  <c r="AB39" i="16"/>
  <c r="AB41" i="16"/>
  <c r="AB43" i="16"/>
  <c r="AB45" i="16"/>
  <c r="AB50" i="16"/>
  <c r="AB52" i="16"/>
  <c r="AB54" i="16"/>
  <c r="AB56" i="16"/>
  <c r="AB58" i="16"/>
  <c r="AB60" i="16"/>
  <c r="AB62" i="16"/>
  <c r="AB64" i="16"/>
  <c r="AB66" i="16"/>
  <c r="AB68" i="16"/>
  <c r="AB72" i="16"/>
  <c r="AB70" i="16"/>
  <c r="AB74" i="16"/>
  <c r="AB76" i="16"/>
  <c r="X62" i="16"/>
  <c r="X64" i="16"/>
  <c r="X66" i="16"/>
  <c r="X68" i="16"/>
  <c r="X72" i="16"/>
  <c r="X70" i="16"/>
  <c r="X74" i="16"/>
  <c r="X76" i="16"/>
  <c r="X78" i="16"/>
  <c r="X60" i="16"/>
  <c r="D78" i="16"/>
  <c r="E78" i="16"/>
  <c r="F78" i="16"/>
  <c r="G78" i="16"/>
  <c r="H78" i="16"/>
  <c r="I78" i="16"/>
  <c r="J78" i="16"/>
  <c r="K78" i="16"/>
  <c r="L78" i="16"/>
  <c r="M78" i="16"/>
  <c r="N78" i="16"/>
  <c r="O78" i="16"/>
  <c r="P78" i="16"/>
  <c r="Q78" i="16"/>
  <c r="R78" i="16"/>
  <c r="S78" i="16"/>
  <c r="T78" i="16"/>
  <c r="U78" i="16"/>
  <c r="D77" i="16"/>
  <c r="E77" i="16"/>
  <c r="F77" i="16"/>
  <c r="G77" i="16"/>
  <c r="H77" i="16"/>
  <c r="I77" i="16"/>
  <c r="K77" i="16"/>
  <c r="L77" i="16"/>
  <c r="M77" i="16"/>
  <c r="N77" i="16"/>
  <c r="O77" i="16"/>
  <c r="P77" i="16"/>
  <c r="Q77" i="16"/>
  <c r="R77" i="16"/>
  <c r="S77" i="16"/>
  <c r="T77" i="16"/>
  <c r="U77" i="16"/>
  <c r="AH35" i="16"/>
  <c r="AG35" i="16"/>
  <c r="AF35" i="16"/>
  <c r="AE35" i="16"/>
  <c r="AD35" i="16"/>
  <c r="AC35" i="16"/>
  <c r="AA35" i="16"/>
  <c r="Z35" i="16"/>
  <c r="Y35" i="16"/>
  <c r="X35" i="16"/>
  <c r="AH34" i="16"/>
  <c r="AG34" i="16"/>
  <c r="AF34" i="16"/>
  <c r="AE34" i="16"/>
  <c r="AH21" i="16"/>
  <c r="AG21" i="16"/>
  <c r="AF21" i="16"/>
  <c r="AE21" i="16"/>
  <c r="AD21" i="16"/>
  <c r="AC21" i="16"/>
  <c r="AA21" i="16"/>
  <c r="Z21" i="16"/>
  <c r="Y21" i="16"/>
  <c r="X21" i="16"/>
  <c r="W21" i="16"/>
  <c r="AH20" i="16"/>
  <c r="AG20" i="16"/>
  <c r="AF20" i="16"/>
  <c r="AE20" i="16"/>
  <c r="W20" i="16"/>
  <c r="Y18" i="13"/>
  <c r="Y4" i="3"/>
  <c r="AH10" i="13"/>
  <c r="AG10" i="13"/>
  <c r="AF10" i="13"/>
  <c r="AE10" i="13"/>
  <c r="AD10" i="13"/>
  <c r="AC10" i="13"/>
  <c r="AA10" i="13"/>
  <c r="Z10" i="13"/>
  <c r="Y10" i="13"/>
  <c r="X10" i="13"/>
  <c r="W10" i="13"/>
  <c r="AH9" i="13"/>
  <c r="AG9" i="13"/>
  <c r="AF9" i="13"/>
  <c r="AE9" i="13"/>
  <c r="W9" i="13"/>
  <c r="X5" i="12"/>
  <c r="X40" i="15"/>
  <c r="X38" i="15"/>
  <c r="X36" i="15"/>
  <c r="X34" i="15"/>
  <c r="X32" i="15"/>
  <c r="X28" i="15"/>
  <c r="X26" i="15"/>
  <c r="X24" i="15"/>
  <c r="X16" i="15"/>
  <c r="X14" i="15"/>
  <c r="X12" i="15"/>
  <c r="X10" i="15"/>
  <c r="X8" i="15"/>
  <c r="X6" i="15"/>
  <c r="X4" i="15"/>
  <c r="X38" i="9"/>
  <c r="X36" i="9"/>
  <c r="X34" i="9"/>
  <c r="X32" i="9"/>
  <c r="X26" i="9"/>
  <c r="X24" i="9"/>
  <c r="X22" i="9"/>
  <c r="X20" i="9"/>
  <c r="X18" i="9"/>
  <c r="X16" i="9"/>
  <c r="X28" i="9"/>
  <c r="X14" i="9"/>
  <c r="X12" i="9"/>
  <c r="X10" i="9"/>
  <c r="X8" i="9"/>
  <c r="X6" i="9"/>
  <c r="X4" i="9"/>
  <c r="X34" i="8"/>
  <c r="X30" i="8"/>
  <c r="X28" i="8"/>
  <c r="X26" i="8"/>
  <c r="X24" i="8"/>
  <c r="X16" i="8"/>
  <c r="X14" i="8"/>
  <c r="X10" i="8"/>
  <c r="X12" i="8"/>
  <c r="X8" i="8"/>
  <c r="X6" i="8"/>
  <c r="X4" i="8"/>
  <c r="X45" i="7"/>
  <c r="X43" i="7"/>
  <c r="X41" i="7"/>
  <c r="X39" i="7"/>
  <c r="X37" i="7"/>
  <c r="X35" i="7"/>
  <c r="X28" i="7"/>
  <c r="X26" i="7"/>
  <c r="X30" i="7"/>
  <c r="X24" i="7"/>
  <c r="X22" i="7"/>
  <c r="X20" i="7"/>
  <c r="X18" i="7"/>
  <c r="X16" i="7"/>
  <c r="X14" i="7"/>
  <c r="X10" i="7"/>
  <c r="X8" i="7"/>
  <c r="X12" i="7"/>
  <c r="X6" i="7"/>
  <c r="X4" i="7"/>
  <c r="X11" i="6"/>
  <c r="X6" i="6"/>
  <c r="X4" i="6"/>
  <c r="X39" i="4"/>
  <c r="X41" i="4"/>
  <c r="X19" i="4"/>
  <c r="X17" i="4"/>
  <c r="X15" i="4"/>
  <c r="X10" i="4"/>
  <c r="X8" i="4"/>
  <c r="X6" i="4"/>
  <c r="X4" i="4"/>
  <c r="X58" i="16"/>
  <c r="X56" i="16"/>
  <c r="X54" i="16"/>
  <c r="X52" i="16"/>
  <c r="X50" i="16"/>
  <c r="X47" i="16"/>
  <c r="X45" i="16"/>
  <c r="X43" i="16"/>
  <c r="X41" i="16"/>
  <c r="X39" i="16"/>
  <c r="X37" i="16"/>
  <c r="X31" i="16"/>
  <c r="X29" i="16"/>
  <c r="X33" i="16"/>
  <c r="X27" i="16"/>
  <c r="X25" i="16"/>
  <c r="X23" i="16"/>
  <c r="X17" i="16"/>
  <c r="X19" i="16"/>
  <c r="X15" i="16"/>
  <c r="X10" i="16"/>
  <c r="X8" i="16"/>
  <c r="X6" i="16"/>
  <c r="X4" i="16"/>
  <c r="AF3" i="3"/>
  <c r="X34" i="3"/>
  <c r="X32" i="3"/>
  <c r="X30" i="3"/>
  <c r="X27" i="3"/>
  <c r="X25" i="3"/>
  <c r="X23" i="3"/>
  <c r="X21" i="3"/>
  <c r="X19" i="3"/>
  <c r="X17" i="3"/>
  <c r="X12" i="3"/>
  <c r="X8" i="3"/>
  <c r="X6" i="3"/>
  <c r="X10" i="3"/>
  <c r="X4" i="3"/>
  <c r="AH3" i="13"/>
  <c r="AG3" i="13"/>
  <c r="AF3" i="13"/>
  <c r="AE3" i="13"/>
  <c r="AA4" i="13"/>
  <c r="L37" i="8"/>
  <c r="D37" i="8"/>
  <c r="R37" i="8"/>
  <c r="J37" i="8"/>
  <c r="Q33" i="7"/>
  <c r="U48" i="7"/>
  <c r="M48" i="7"/>
  <c r="E48" i="7"/>
  <c r="R33" i="7"/>
  <c r="J33" i="7"/>
  <c r="N48" i="7"/>
  <c r="F48" i="7"/>
  <c r="P43" i="9"/>
  <c r="G43" i="9"/>
  <c r="O43" i="9"/>
  <c r="F43" i="9"/>
  <c r="T43" i="9"/>
  <c r="L43" i="9"/>
  <c r="Q37" i="8"/>
  <c r="I37" i="8"/>
  <c r="U9" i="6"/>
  <c r="M9" i="6"/>
  <c r="E9" i="6"/>
  <c r="P9" i="6"/>
  <c r="H9" i="6"/>
  <c r="D9" i="6"/>
  <c r="J14" i="6"/>
  <c r="S9" i="6"/>
  <c r="K9" i="6"/>
  <c r="Q13" i="4"/>
  <c r="Q35" i="4"/>
  <c r="I35" i="4"/>
  <c r="U44" i="4"/>
  <c r="M44" i="4"/>
  <c r="E44" i="4"/>
  <c r="S13" i="4"/>
  <c r="K13" i="4"/>
  <c r="S35" i="4"/>
  <c r="K35" i="4"/>
  <c r="O44" i="4"/>
  <c r="G44" i="4"/>
  <c r="W49" i="13"/>
  <c r="AH17" i="13"/>
  <c r="AF18" i="13"/>
  <c r="W17" i="13"/>
  <c r="AF17" i="13"/>
  <c r="X18" i="13"/>
  <c r="AH18" i="13"/>
  <c r="S43" i="9"/>
  <c r="K43" i="9"/>
  <c r="U33" i="7"/>
  <c r="M33" i="7"/>
  <c r="E33" i="7"/>
  <c r="Q48" i="7"/>
  <c r="T33" i="7"/>
  <c r="L33" i="7"/>
  <c r="D33" i="7"/>
  <c r="P48" i="7"/>
  <c r="H48" i="7"/>
  <c r="T13" i="4"/>
  <c r="L13" i="4"/>
  <c r="D13" i="4"/>
  <c r="T35" i="4"/>
  <c r="L35" i="4"/>
  <c r="D35" i="4"/>
  <c r="P44" i="4"/>
  <c r="H44" i="4"/>
  <c r="P13" i="4"/>
  <c r="H13" i="4"/>
  <c r="P35" i="4"/>
  <c r="H35" i="4"/>
  <c r="T44" i="4"/>
  <c r="L44" i="4"/>
  <c r="D44" i="4"/>
  <c r="O13" i="4"/>
  <c r="G13" i="4"/>
  <c r="O35" i="4"/>
  <c r="S44" i="4"/>
  <c r="K44" i="4"/>
  <c r="J13" i="16"/>
  <c r="AE34" i="4"/>
  <c r="P37" i="8"/>
  <c r="H37" i="8"/>
  <c r="R43" i="9"/>
  <c r="J43" i="9"/>
  <c r="X34" i="4"/>
  <c r="N13" i="4"/>
  <c r="F13" i="4"/>
  <c r="N35" i="4"/>
  <c r="F35" i="4"/>
  <c r="R44" i="4"/>
  <c r="J44" i="4"/>
  <c r="S33" i="7"/>
  <c r="K33" i="7"/>
  <c r="O48" i="7"/>
  <c r="G48" i="7"/>
  <c r="O37" i="8"/>
  <c r="G37" i="8"/>
  <c r="Q43" i="9"/>
  <c r="N9" i="6"/>
  <c r="F9" i="6"/>
  <c r="N37" i="8"/>
  <c r="F37" i="8"/>
  <c r="H43" i="9"/>
  <c r="R13" i="4"/>
  <c r="J13" i="4"/>
  <c r="R35" i="4"/>
  <c r="J35" i="4"/>
  <c r="N44" i="4"/>
  <c r="F44" i="4"/>
  <c r="O33" i="7"/>
  <c r="G33" i="7"/>
  <c r="S48" i="7"/>
  <c r="K48" i="7"/>
  <c r="S37" i="8"/>
  <c r="K37" i="8"/>
  <c r="U43" i="9"/>
  <c r="M43" i="9"/>
  <c r="R9" i="6"/>
  <c r="J9" i="6"/>
  <c r="J46" i="13"/>
  <c r="D43" i="9"/>
  <c r="AB14" i="3"/>
  <c r="AB27" i="3"/>
  <c r="AB47" i="16"/>
  <c r="AB78" i="16"/>
  <c r="J79" i="16"/>
  <c r="I13" i="4"/>
  <c r="AB13" i="4"/>
  <c r="AB12" i="4"/>
  <c r="AB23" i="4"/>
  <c r="AD34" i="4"/>
  <c r="AB43" i="4"/>
  <c r="I33" i="7"/>
  <c r="AB32" i="7"/>
  <c r="I48" i="7"/>
  <c r="AB47" i="7"/>
  <c r="I43" i="9"/>
  <c r="AB42" i="9"/>
  <c r="I9" i="6"/>
  <c r="AB8" i="6"/>
  <c r="AB13" i="6"/>
  <c r="AB46" i="21"/>
  <c r="AE46" i="21"/>
  <c r="AH45" i="21"/>
  <c r="AE45" i="21"/>
  <c r="AC46" i="21"/>
  <c r="AH46" i="21"/>
  <c r="AF45" i="21"/>
  <c r="Y47" i="21"/>
  <c r="AF46" i="21"/>
  <c r="X46" i="21"/>
  <c r="AD46" i="21"/>
  <c r="AG46" i="21"/>
  <c r="W45" i="21"/>
  <c r="Z46" i="21"/>
  <c r="AG45" i="21"/>
  <c r="AA46" i="21"/>
  <c r="AB24" i="4"/>
  <c r="AB34" i="4"/>
  <c r="AH34" i="4"/>
  <c r="I44" i="4"/>
  <c r="G35" i="4"/>
  <c r="Y35" i="4"/>
  <c r="AG34" i="4"/>
  <c r="AH33" i="4"/>
  <c r="AE33" i="4"/>
  <c r="AF34" i="4"/>
  <c r="W33" i="4"/>
  <c r="AF33" i="4"/>
  <c r="Z34" i="4"/>
  <c r="AG33" i="4"/>
  <c r="AA34" i="4"/>
  <c r="AC34" i="4"/>
  <c r="X21" i="13"/>
  <c r="X23" i="13"/>
  <c r="X25" i="13"/>
  <c r="X27" i="13"/>
  <c r="X29" i="13"/>
  <c r="X31" i="13"/>
  <c r="X33" i="13"/>
  <c r="X35" i="13"/>
  <c r="X37" i="13"/>
  <c r="X39" i="13"/>
  <c r="X4" i="13"/>
  <c r="X6" i="13"/>
  <c r="X8" i="13"/>
  <c r="X12" i="13"/>
  <c r="X14" i="13"/>
  <c r="Y21" i="13"/>
  <c r="AB9" i="6"/>
  <c r="AB44" i="4"/>
  <c r="AC35" i="4"/>
  <c r="AB43" i="9"/>
  <c r="AB35" i="4"/>
  <c r="AG35" i="4"/>
  <c r="AB28" i="3"/>
  <c r="AB33" i="7"/>
  <c r="AB48" i="7"/>
  <c r="Z35" i="4"/>
  <c r="AB47" i="21"/>
  <c r="AE47" i="21"/>
  <c r="AF47" i="21"/>
  <c r="AD47" i="21"/>
  <c r="AC47" i="21"/>
  <c r="AA47" i="21"/>
  <c r="Z47" i="21"/>
  <c r="W47" i="21"/>
  <c r="AH47" i="21"/>
  <c r="AG47" i="21"/>
  <c r="AH35" i="4"/>
  <c r="AF35" i="4"/>
  <c r="AE35" i="4"/>
  <c r="AA35" i="4"/>
  <c r="W35" i="4"/>
  <c r="AD35" i="4"/>
  <c r="A2" i="15"/>
  <c r="A1" i="15"/>
  <c r="AC4" i="15"/>
  <c r="AC6" i="15"/>
  <c r="AC8" i="15"/>
  <c r="AC10" i="15"/>
  <c r="AC12" i="15"/>
  <c r="AC14" i="15"/>
  <c r="AC16" i="15"/>
  <c r="AC24" i="15"/>
  <c r="AC26" i="15"/>
  <c r="AC28" i="15"/>
  <c r="AC32" i="15"/>
  <c r="AC34" i="15"/>
  <c r="AC36" i="15"/>
  <c r="AC38" i="15"/>
  <c r="AC40" i="15"/>
  <c r="AA4" i="15"/>
  <c r="AA6" i="15"/>
  <c r="AA8" i="15"/>
  <c r="AA10" i="15"/>
  <c r="AA12" i="15"/>
  <c r="AA14" i="15"/>
  <c r="AA16" i="15"/>
  <c r="AA24" i="15"/>
  <c r="AA26" i="15"/>
  <c r="AA28" i="15"/>
  <c r="AA32" i="15"/>
  <c r="AA34" i="15"/>
  <c r="AA36" i="15"/>
  <c r="AA38" i="15"/>
  <c r="AA40" i="15"/>
  <c r="AC42" i="15"/>
  <c r="AG36" i="15"/>
  <c r="AH36" i="15"/>
  <c r="AD36" i="15"/>
  <c r="Y36" i="15"/>
  <c r="W36" i="15"/>
  <c r="W35" i="15"/>
  <c r="AH34" i="15"/>
  <c r="AF34" i="15"/>
  <c r="Z34" i="15"/>
  <c r="W34" i="15"/>
  <c r="W33" i="15"/>
  <c r="A2" i="9"/>
  <c r="A1" i="9"/>
  <c r="AC4" i="9"/>
  <c r="AC6" i="9"/>
  <c r="AC8" i="9"/>
  <c r="AC10" i="9"/>
  <c r="AC12" i="9"/>
  <c r="AC14" i="9"/>
  <c r="AC28" i="9"/>
  <c r="AC16" i="9"/>
  <c r="AC18" i="9"/>
  <c r="AC20" i="9"/>
  <c r="AC22" i="9"/>
  <c r="AC24" i="9"/>
  <c r="AC26" i="9"/>
  <c r="AC32" i="9"/>
  <c r="AC34" i="9"/>
  <c r="AC36" i="9"/>
  <c r="AC38" i="9"/>
  <c r="AA4" i="9"/>
  <c r="AA6" i="9"/>
  <c r="AA8" i="9"/>
  <c r="AA10" i="9"/>
  <c r="AA12" i="9"/>
  <c r="AA14" i="9"/>
  <c r="AA28" i="9"/>
  <c r="AA16" i="9"/>
  <c r="AA18" i="9"/>
  <c r="AA20" i="9"/>
  <c r="AA22" i="9"/>
  <c r="AA24" i="9"/>
  <c r="AA26" i="9"/>
  <c r="AA32" i="9"/>
  <c r="AA34" i="9"/>
  <c r="AA36" i="9"/>
  <c r="AA38" i="9"/>
  <c r="AA42" i="9"/>
  <c r="Y28" i="9"/>
  <c r="W27" i="9"/>
  <c r="W13" i="9"/>
  <c r="A2" i="8"/>
  <c r="A1" i="8"/>
  <c r="AC4" i="8"/>
  <c r="AC6" i="8"/>
  <c r="AC8" i="8"/>
  <c r="AC12" i="8"/>
  <c r="AC10" i="8"/>
  <c r="AC14" i="8"/>
  <c r="AC16" i="8"/>
  <c r="AC24" i="8"/>
  <c r="AC26" i="8"/>
  <c r="AC28" i="8"/>
  <c r="AC30" i="8"/>
  <c r="AC34" i="8"/>
  <c r="AA4" i="8"/>
  <c r="AA6" i="8"/>
  <c r="AA8" i="8"/>
  <c r="AA12" i="8"/>
  <c r="AA10" i="8"/>
  <c r="AA14" i="8"/>
  <c r="AA16" i="8"/>
  <c r="AA24" i="8"/>
  <c r="AA26" i="8"/>
  <c r="AA28" i="8"/>
  <c r="AA30" i="8"/>
  <c r="AA34" i="8"/>
  <c r="AB36" i="8"/>
  <c r="X36" i="8"/>
  <c r="AH16" i="8"/>
  <c r="AD16" i="8"/>
  <c r="Y16" i="8"/>
  <c r="W16" i="8"/>
  <c r="W15" i="8"/>
  <c r="A2" i="7"/>
  <c r="A1" i="7"/>
  <c r="AC4" i="7"/>
  <c r="AC6" i="7"/>
  <c r="AC12" i="7"/>
  <c r="AC8" i="7"/>
  <c r="AC10" i="7"/>
  <c r="AC14" i="7"/>
  <c r="AC16" i="7"/>
  <c r="AC18" i="7"/>
  <c r="AC20" i="7"/>
  <c r="AC22" i="7"/>
  <c r="AC24" i="7"/>
  <c r="AC30" i="7"/>
  <c r="AC26" i="7"/>
  <c r="AC28" i="7"/>
  <c r="AC35" i="7"/>
  <c r="AC37" i="7"/>
  <c r="AC39" i="7"/>
  <c r="AC41" i="7"/>
  <c r="AC43" i="7"/>
  <c r="AC45" i="7"/>
  <c r="AA4" i="7"/>
  <c r="AA6" i="7"/>
  <c r="AA12" i="7"/>
  <c r="AA8" i="7"/>
  <c r="AA10" i="7"/>
  <c r="AA14" i="7"/>
  <c r="AA16" i="7"/>
  <c r="AA18" i="7"/>
  <c r="AA20" i="7"/>
  <c r="AA22" i="7"/>
  <c r="AA24" i="7"/>
  <c r="AA30" i="7"/>
  <c r="AA26" i="7"/>
  <c r="AA28" i="7"/>
  <c r="AA35" i="7"/>
  <c r="AA37" i="7"/>
  <c r="AA39" i="7"/>
  <c r="AA41" i="7"/>
  <c r="AA43" i="7"/>
  <c r="AA45" i="7"/>
  <c r="AA47" i="7"/>
  <c r="AC47" i="7"/>
  <c r="AD47" i="7"/>
  <c r="AH47" i="7"/>
  <c r="Y48" i="7"/>
  <c r="W47" i="7"/>
  <c r="AA32" i="7"/>
  <c r="AF45" i="7"/>
  <c r="AE45" i="7"/>
  <c r="AH45" i="7"/>
  <c r="AD45" i="7"/>
  <c r="Y45" i="7"/>
  <c r="W45" i="7"/>
  <c r="AH44" i="7"/>
  <c r="AF44" i="7"/>
  <c r="W44" i="7"/>
  <c r="AF43" i="7"/>
  <c r="AE43" i="7"/>
  <c r="AH43" i="7"/>
  <c r="AD43" i="7"/>
  <c r="Y43" i="7"/>
  <c r="W43" i="7"/>
  <c r="AH42" i="7"/>
  <c r="AF42" i="7"/>
  <c r="W42" i="7"/>
  <c r="AF41" i="7"/>
  <c r="AE41" i="7"/>
  <c r="AH41" i="7"/>
  <c r="AD41" i="7"/>
  <c r="Y41" i="7"/>
  <c r="W41" i="7"/>
  <c r="AH40" i="7"/>
  <c r="AF40" i="7"/>
  <c r="W40" i="7"/>
  <c r="AF39" i="7"/>
  <c r="AE39" i="7"/>
  <c r="AH39" i="7"/>
  <c r="AD39" i="7"/>
  <c r="Y39" i="7"/>
  <c r="W39" i="7"/>
  <c r="AH38" i="7"/>
  <c r="AF38" i="7"/>
  <c r="W38" i="7"/>
  <c r="AF37" i="7"/>
  <c r="AE37" i="7"/>
  <c r="AH37" i="7"/>
  <c r="AD37" i="7"/>
  <c r="Y37" i="7"/>
  <c r="W37" i="7"/>
  <c r="AH36" i="7"/>
  <c r="AF36" i="7"/>
  <c r="W36" i="7"/>
  <c r="AF35" i="7"/>
  <c r="AE35" i="7"/>
  <c r="AH35" i="7"/>
  <c r="AD35" i="7"/>
  <c r="Y35" i="7"/>
  <c r="W35" i="7"/>
  <c r="AH34" i="7"/>
  <c r="AF34" i="7"/>
  <c r="W34" i="7"/>
  <c r="AH28" i="7"/>
  <c r="AF28" i="7"/>
  <c r="AD28" i="7"/>
  <c r="Y28" i="7"/>
  <c r="W28" i="7"/>
  <c r="W27" i="7"/>
  <c r="AH26" i="7"/>
  <c r="AD26" i="7"/>
  <c r="Y26" i="7"/>
  <c r="W26" i="7"/>
  <c r="AF25" i="7"/>
  <c r="W25" i="7"/>
  <c r="Y30" i="7"/>
  <c r="W30" i="7"/>
  <c r="W29" i="7"/>
  <c r="Y24" i="7"/>
  <c r="W24" i="7"/>
  <c r="AF23" i="7"/>
  <c r="W23" i="7"/>
  <c r="Y22" i="7"/>
  <c r="W22" i="7"/>
  <c r="W21" i="7"/>
  <c r="Y20" i="7"/>
  <c r="W20" i="7"/>
  <c r="W19" i="7"/>
  <c r="A2" i="4"/>
  <c r="A1" i="4"/>
  <c r="A2" i="6"/>
  <c r="A1" i="6"/>
  <c r="AC4" i="6"/>
  <c r="AC6" i="6"/>
  <c r="AC11" i="6"/>
  <c r="AA4" i="6"/>
  <c r="AA6" i="6"/>
  <c r="AA11" i="6"/>
  <c r="S14" i="6"/>
  <c r="X13" i="6"/>
  <c r="X8" i="6"/>
  <c r="AC4" i="4"/>
  <c r="AC6" i="4"/>
  <c r="AC8" i="4"/>
  <c r="AC10" i="4"/>
  <c r="AC15" i="4"/>
  <c r="AC17" i="4"/>
  <c r="AC19" i="4"/>
  <c r="AC41" i="4"/>
  <c r="AC39" i="4"/>
  <c r="AA4" i="4"/>
  <c r="AA6" i="4"/>
  <c r="AA8" i="4"/>
  <c r="AA10" i="4"/>
  <c r="AA15" i="4"/>
  <c r="AA17" i="4"/>
  <c r="AA19" i="4"/>
  <c r="AA41" i="4"/>
  <c r="AA39" i="4"/>
  <c r="X43" i="4"/>
  <c r="AC23" i="4"/>
  <c r="X23" i="4"/>
  <c r="X12" i="4"/>
  <c r="AF6" i="6"/>
  <c r="Y6" i="6"/>
  <c r="W6" i="6"/>
  <c r="W5" i="6"/>
  <c r="W41" i="4"/>
  <c r="AG41" i="4"/>
  <c r="AH41" i="4"/>
  <c r="AF41" i="4"/>
  <c r="AD41" i="4"/>
  <c r="Y41" i="4"/>
  <c r="AH40" i="4"/>
  <c r="AE40" i="4"/>
  <c r="W40" i="4"/>
  <c r="A2" i="16"/>
  <c r="A1" i="16"/>
  <c r="Z33" i="13"/>
  <c r="AC4" i="16"/>
  <c r="AC6" i="16"/>
  <c r="AC8" i="16"/>
  <c r="AC10" i="16"/>
  <c r="AC15" i="16"/>
  <c r="AC19" i="16"/>
  <c r="AC17" i="16"/>
  <c r="AC23" i="16"/>
  <c r="AC25" i="16"/>
  <c r="AC27" i="16"/>
  <c r="AC33" i="16"/>
  <c r="AC29" i="16"/>
  <c r="AC31" i="16"/>
  <c r="AC37" i="16"/>
  <c r="AC39" i="16"/>
  <c r="AC41" i="16"/>
  <c r="AC43" i="16"/>
  <c r="AC45" i="16"/>
  <c r="AC50" i="16"/>
  <c r="AC52" i="16"/>
  <c r="AC54" i="16"/>
  <c r="AC56" i="16"/>
  <c r="AC58" i="16"/>
  <c r="AC60" i="16"/>
  <c r="AC62" i="16"/>
  <c r="AC64" i="16"/>
  <c r="AC66" i="16"/>
  <c r="AC68" i="16"/>
  <c r="AC72" i="16"/>
  <c r="AC70" i="16"/>
  <c r="AC74" i="16"/>
  <c r="AC76" i="16"/>
  <c r="AA4" i="16"/>
  <c r="AA6" i="16"/>
  <c r="AA8" i="16"/>
  <c r="AA10" i="16"/>
  <c r="AA15" i="16"/>
  <c r="AA19" i="16"/>
  <c r="AA17" i="16"/>
  <c r="AA23" i="16"/>
  <c r="AA25" i="16"/>
  <c r="AA27" i="16"/>
  <c r="AA33" i="16"/>
  <c r="AA29" i="16"/>
  <c r="AA31" i="16"/>
  <c r="AA37" i="16"/>
  <c r="AA39" i="16"/>
  <c r="AA41" i="16"/>
  <c r="AA43" i="16"/>
  <c r="AA45" i="16"/>
  <c r="AA50" i="16"/>
  <c r="AA52" i="16"/>
  <c r="AA54" i="16"/>
  <c r="AA56" i="16"/>
  <c r="AA58" i="16"/>
  <c r="AA60" i="16"/>
  <c r="AA62" i="16"/>
  <c r="AA64" i="16"/>
  <c r="AA66" i="16"/>
  <c r="AA68" i="16"/>
  <c r="AA72" i="16"/>
  <c r="AA70" i="16"/>
  <c r="AA74" i="16"/>
  <c r="AA76" i="16"/>
  <c r="G79" i="16"/>
  <c r="Y79" i="16"/>
  <c r="K79" i="16"/>
  <c r="P79" i="16"/>
  <c r="S79" i="16"/>
  <c r="AH72" i="16"/>
  <c r="AG72" i="16"/>
  <c r="AF72" i="16"/>
  <c r="AE72" i="16"/>
  <c r="AD72" i="16"/>
  <c r="Z72" i="16"/>
  <c r="Y72" i="16"/>
  <c r="W72" i="16"/>
  <c r="AH71" i="16"/>
  <c r="AG71" i="16"/>
  <c r="AF71" i="16"/>
  <c r="AE71" i="16"/>
  <c r="W71" i="16"/>
  <c r="AH70" i="16"/>
  <c r="AG70" i="16"/>
  <c r="AF70" i="16"/>
  <c r="AE70" i="16"/>
  <c r="AD70" i="16"/>
  <c r="Z70" i="16"/>
  <c r="Y70" i="16"/>
  <c r="W70" i="16"/>
  <c r="AH69" i="16"/>
  <c r="AG69" i="16"/>
  <c r="AF69" i="16"/>
  <c r="AE69" i="16"/>
  <c r="W69" i="16"/>
  <c r="AH62" i="16"/>
  <c r="AG62" i="16"/>
  <c r="AF62" i="16"/>
  <c r="AE62" i="16"/>
  <c r="AD62" i="16"/>
  <c r="Z62" i="16"/>
  <c r="Y62" i="16"/>
  <c r="W62" i="16"/>
  <c r="AH61" i="16"/>
  <c r="AG61" i="16"/>
  <c r="AF61" i="16"/>
  <c r="AE61" i="16"/>
  <c r="W61" i="16"/>
  <c r="AH60" i="16"/>
  <c r="AG60" i="16"/>
  <c r="AF60" i="16"/>
  <c r="AE60" i="16"/>
  <c r="AD60" i="16"/>
  <c r="Z60" i="16"/>
  <c r="Y60" i="16"/>
  <c r="W60" i="16"/>
  <c r="AH59" i="16"/>
  <c r="AG59" i="16"/>
  <c r="AF59" i="16"/>
  <c r="AE59" i="16"/>
  <c r="W59" i="16"/>
  <c r="AH58" i="16"/>
  <c r="AG58" i="16"/>
  <c r="AF58" i="16"/>
  <c r="AE58" i="16"/>
  <c r="AD58" i="16"/>
  <c r="Z58" i="16"/>
  <c r="Y58" i="16"/>
  <c r="W58" i="16"/>
  <c r="AH57" i="16"/>
  <c r="AG57" i="16"/>
  <c r="AF57" i="16"/>
  <c r="AE57" i="16"/>
  <c r="W57" i="16"/>
  <c r="AH56" i="16"/>
  <c r="AG56" i="16"/>
  <c r="AF56" i="16"/>
  <c r="AE56" i="16"/>
  <c r="AD56" i="16"/>
  <c r="Z56" i="16"/>
  <c r="Y56" i="16"/>
  <c r="W56" i="16"/>
  <c r="AH55" i="16"/>
  <c r="AG55" i="16"/>
  <c r="AF55" i="16"/>
  <c r="AE55" i="16"/>
  <c r="W55" i="16"/>
  <c r="AH41" i="16"/>
  <c r="AG41" i="16"/>
  <c r="AF41" i="16"/>
  <c r="AE41" i="16"/>
  <c r="AD41" i="16"/>
  <c r="Z41" i="16"/>
  <c r="Y41" i="16"/>
  <c r="AH40" i="16"/>
  <c r="AG40" i="16"/>
  <c r="AF40" i="16"/>
  <c r="AE40" i="16"/>
  <c r="AH29" i="16"/>
  <c r="AG29" i="16"/>
  <c r="AF29" i="16"/>
  <c r="AE29" i="16"/>
  <c r="AD29" i="16"/>
  <c r="Z29" i="16"/>
  <c r="Y29" i="16"/>
  <c r="AH28" i="16"/>
  <c r="AG28" i="16"/>
  <c r="AF28" i="16"/>
  <c r="AE28" i="16"/>
  <c r="AH27" i="16"/>
  <c r="AG27" i="16"/>
  <c r="AF27" i="16"/>
  <c r="AE27" i="16"/>
  <c r="AD27" i="16"/>
  <c r="Z27" i="16"/>
  <c r="Y27" i="16"/>
  <c r="W27" i="16"/>
  <c r="AH26" i="16"/>
  <c r="AG26" i="16"/>
  <c r="AF26" i="16"/>
  <c r="AE26" i="16"/>
  <c r="W26" i="16"/>
  <c r="AH25" i="16"/>
  <c r="AG25" i="16"/>
  <c r="AF25" i="16"/>
  <c r="AE25" i="16"/>
  <c r="AD25" i="16"/>
  <c r="Z25" i="16"/>
  <c r="Y25" i="16"/>
  <c r="W25" i="16"/>
  <c r="AH24" i="16"/>
  <c r="AG24" i="16"/>
  <c r="AF24" i="16"/>
  <c r="AE24" i="16"/>
  <c r="W24" i="16"/>
  <c r="AH23" i="16"/>
  <c r="AG23" i="16"/>
  <c r="AF23" i="16"/>
  <c r="AE23" i="16"/>
  <c r="AD23" i="16"/>
  <c r="Z23" i="16"/>
  <c r="Y23" i="16"/>
  <c r="W23" i="16"/>
  <c r="AH22" i="16"/>
  <c r="AG22" i="16"/>
  <c r="AF22" i="16"/>
  <c r="AE22" i="16"/>
  <c r="W22" i="16"/>
  <c r="P13" i="16"/>
  <c r="AH10" i="16"/>
  <c r="AF10" i="16"/>
  <c r="AD10" i="16"/>
  <c r="Y10" i="16"/>
  <c r="W10" i="16"/>
  <c r="AF9" i="16"/>
  <c r="W9" i="16"/>
  <c r="AG9" i="16"/>
  <c r="AH9" i="16"/>
  <c r="AE9" i="16"/>
  <c r="AD19" i="3"/>
  <c r="AC17" i="3"/>
  <c r="AC19" i="3"/>
  <c r="AC21" i="3"/>
  <c r="AC23" i="3"/>
  <c r="AC25" i="3"/>
  <c r="AC30" i="3"/>
  <c r="AC32" i="3"/>
  <c r="AC34" i="3"/>
  <c r="AA17" i="3"/>
  <c r="AA19" i="3"/>
  <c r="AA21" i="3"/>
  <c r="AA23" i="3"/>
  <c r="AA25" i="3"/>
  <c r="AA30" i="3"/>
  <c r="AA32" i="3"/>
  <c r="AA34" i="3"/>
  <c r="AA27" i="3"/>
  <c r="AC27" i="3"/>
  <c r="AH25" i="3"/>
  <c r="AG25" i="3"/>
  <c r="AF25" i="3"/>
  <c r="AE25" i="3"/>
  <c r="AD25" i="3"/>
  <c r="Z25" i="3"/>
  <c r="Y25" i="3"/>
  <c r="W25" i="3"/>
  <c r="AH24" i="3"/>
  <c r="AG24" i="3"/>
  <c r="AF24" i="3"/>
  <c r="AE24" i="3"/>
  <c r="W24" i="3"/>
  <c r="AH21" i="3"/>
  <c r="AG21" i="3"/>
  <c r="AF21" i="3"/>
  <c r="AE21" i="3"/>
  <c r="AD21" i="3"/>
  <c r="Z21" i="3"/>
  <c r="Y21" i="3"/>
  <c r="W21" i="3"/>
  <c r="AH20" i="3"/>
  <c r="AG20" i="3"/>
  <c r="AF20" i="3"/>
  <c r="AE20" i="3"/>
  <c r="W20" i="3"/>
  <c r="AH34" i="3"/>
  <c r="AG34" i="3"/>
  <c r="AF34" i="3"/>
  <c r="AE34" i="3"/>
  <c r="AD34" i="3"/>
  <c r="Z34" i="3"/>
  <c r="Y34" i="3"/>
  <c r="W34" i="3"/>
  <c r="AH33" i="3"/>
  <c r="AG33" i="3"/>
  <c r="AF33" i="3"/>
  <c r="AE33" i="3"/>
  <c r="W33" i="3"/>
  <c r="AH32" i="3"/>
  <c r="AG32" i="3"/>
  <c r="AF32" i="3"/>
  <c r="AE32" i="3"/>
  <c r="AD32" i="3"/>
  <c r="Z32" i="3"/>
  <c r="Y32" i="3"/>
  <c r="W32" i="3"/>
  <c r="AH31" i="3"/>
  <c r="AG31" i="3"/>
  <c r="AF31" i="3"/>
  <c r="AE31" i="3"/>
  <c r="W31" i="3"/>
  <c r="AH30" i="3"/>
  <c r="AG30" i="3"/>
  <c r="AF30" i="3"/>
  <c r="AE30" i="3"/>
  <c r="AD30" i="3"/>
  <c r="Z30" i="3"/>
  <c r="Y30" i="3"/>
  <c r="W30" i="3"/>
  <c r="AH29" i="3"/>
  <c r="AG29" i="3"/>
  <c r="AF29" i="3"/>
  <c r="AE29" i="3"/>
  <c r="W29" i="3"/>
  <c r="AC4" i="3"/>
  <c r="AC10" i="3"/>
  <c r="AC6" i="3"/>
  <c r="AC8" i="3"/>
  <c r="AC12" i="3"/>
  <c r="AA4" i="3"/>
  <c r="AA10" i="3"/>
  <c r="AA6" i="3"/>
  <c r="AA8" i="3"/>
  <c r="AA12" i="3"/>
  <c r="N14" i="6"/>
  <c r="E14" i="6"/>
  <c r="U14" i="6"/>
  <c r="M14" i="6"/>
  <c r="D14" i="6"/>
  <c r="L14" i="6"/>
  <c r="K14" i="6"/>
  <c r="AC8" i="6"/>
  <c r="Q14" i="6"/>
  <c r="H14" i="6"/>
  <c r="AC13" i="6"/>
  <c r="O14" i="6"/>
  <c r="F14" i="6"/>
  <c r="T14" i="6"/>
  <c r="AB43" i="15"/>
  <c r="AA42" i="15"/>
  <c r="AA36" i="8"/>
  <c r="AC36" i="8"/>
  <c r="R14" i="6"/>
  <c r="AA13" i="6"/>
  <c r="P14" i="6"/>
  <c r="G14" i="6"/>
  <c r="AC43" i="4"/>
  <c r="AA24" i="4"/>
  <c r="AC44" i="4"/>
  <c r="AA23" i="4"/>
  <c r="I14" i="6"/>
  <c r="AA8" i="6"/>
  <c r="AC12" i="4"/>
  <c r="AA44" i="4"/>
  <c r="AA43" i="4"/>
  <c r="AA12" i="4"/>
  <c r="AA28" i="3"/>
  <c r="AC28" i="3"/>
  <c r="AD28" i="3"/>
  <c r="AF47" i="7"/>
  <c r="AF48" i="7"/>
  <c r="AC32" i="7"/>
  <c r="AF46" i="7"/>
  <c r="Y47" i="7"/>
  <c r="AH46" i="7"/>
  <c r="Z48" i="7"/>
  <c r="AH48" i="7"/>
  <c r="U79" i="16"/>
  <c r="M79" i="16"/>
  <c r="D79" i="16"/>
  <c r="AC42" i="9"/>
  <c r="AG33" i="15"/>
  <c r="AE35" i="15"/>
  <c r="AF35" i="15"/>
  <c r="AF33" i="15"/>
  <c r="AF36" i="15"/>
  <c r="AH35" i="15"/>
  <c r="Y34" i="15"/>
  <c r="Z36" i="15"/>
  <c r="AE33" i="15"/>
  <c r="AG35" i="15"/>
  <c r="AD34" i="15"/>
  <c r="AE36" i="15"/>
  <c r="AH33" i="15"/>
  <c r="AE34" i="15"/>
  <c r="AG34" i="15"/>
  <c r="AF13" i="9"/>
  <c r="AF19" i="9"/>
  <c r="W15" i="9"/>
  <c r="AD16" i="9"/>
  <c r="AH16" i="9"/>
  <c r="AF20" i="9"/>
  <c r="AH19" i="9"/>
  <c r="W19" i="9"/>
  <c r="AD20" i="9"/>
  <c r="AH20" i="9"/>
  <c r="W20" i="9"/>
  <c r="Y16" i="9"/>
  <c r="AF16" i="9"/>
  <c r="Y20" i="9"/>
  <c r="AE19" i="9"/>
  <c r="W14" i="9"/>
  <c r="AE15" i="9"/>
  <c r="Z20" i="9"/>
  <c r="AH27" i="9"/>
  <c r="AF15" i="9"/>
  <c r="AG19" i="9"/>
  <c r="AE20" i="9"/>
  <c r="AH13" i="9"/>
  <c r="AG28" i="9"/>
  <c r="AH15" i="9"/>
  <c r="W16" i="9"/>
  <c r="AG16" i="9"/>
  <c r="AG20" i="9"/>
  <c r="Z16" i="9"/>
  <c r="Z14" i="9"/>
  <c r="AG15" i="9"/>
  <c r="AF14" i="9"/>
  <c r="AD28" i="9"/>
  <c r="AH28" i="9"/>
  <c r="AE16" i="9"/>
  <c r="AE27" i="9"/>
  <c r="AF27" i="9"/>
  <c r="W28" i="9"/>
  <c r="AF28" i="9"/>
  <c r="Y14" i="9"/>
  <c r="Z28" i="9"/>
  <c r="AE13" i="9"/>
  <c r="AD14" i="9"/>
  <c r="AH14" i="9"/>
  <c r="AG27" i="9"/>
  <c r="AE28" i="9"/>
  <c r="AG13" i="9"/>
  <c r="AE14" i="9"/>
  <c r="AG14" i="9"/>
  <c r="AH15" i="8"/>
  <c r="AF15" i="8"/>
  <c r="AE15" i="8"/>
  <c r="AF16" i="8"/>
  <c r="Z16" i="8"/>
  <c r="AG15" i="8"/>
  <c r="AE16" i="8"/>
  <c r="AG16" i="8"/>
  <c r="AH5" i="8"/>
  <c r="Y6" i="8"/>
  <c r="W5" i="8"/>
  <c r="AF5" i="8"/>
  <c r="AD6" i="8"/>
  <c r="AH6" i="8"/>
  <c r="AE5" i="8"/>
  <c r="W6" i="8"/>
  <c r="AG6" i="8"/>
  <c r="AF6" i="8"/>
  <c r="Z6" i="8"/>
  <c r="AG5" i="8"/>
  <c r="AE6" i="8"/>
  <c r="AE47" i="7"/>
  <c r="AG35" i="7"/>
  <c r="AG37" i="7"/>
  <c r="AG39" i="7"/>
  <c r="AG41" i="7"/>
  <c r="AG43" i="7"/>
  <c r="AG45" i="7"/>
  <c r="AG47" i="7"/>
  <c r="AE34" i="7"/>
  <c r="Z35" i="7"/>
  <c r="AE36" i="7"/>
  <c r="Z37" i="7"/>
  <c r="AE38" i="7"/>
  <c r="Z39" i="7"/>
  <c r="AE40" i="7"/>
  <c r="Z41" i="7"/>
  <c r="AE42" i="7"/>
  <c r="Z43" i="7"/>
  <c r="AE44" i="7"/>
  <c r="Z45" i="7"/>
  <c r="AE46" i="7"/>
  <c r="Z47" i="7"/>
  <c r="AG34" i="7"/>
  <c r="AG36" i="7"/>
  <c r="AG38" i="7"/>
  <c r="AG40" i="7"/>
  <c r="AG42" i="7"/>
  <c r="AG44" i="7"/>
  <c r="AG46" i="7"/>
  <c r="AH27" i="7"/>
  <c r="AE27" i="7"/>
  <c r="AD30" i="7"/>
  <c r="AH30" i="7"/>
  <c r="AF27" i="7"/>
  <c r="Z28" i="7"/>
  <c r="AH29" i="7"/>
  <c r="AE25" i="7"/>
  <c r="AG27" i="7"/>
  <c r="AE28" i="7"/>
  <c r="AH25" i="7"/>
  <c r="AF26" i="7"/>
  <c r="Z26" i="7"/>
  <c r="AG28" i="7"/>
  <c r="AD22" i="7"/>
  <c r="AH22" i="7"/>
  <c r="AG25" i="7"/>
  <c r="AF29" i="7"/>
  <c r="AE29" i="7"/>
  <c r="AE26" i="7"/>
  <c r="AF22" i="7"/>
  <c r="AG26" i="7"/>
  <c r="AF30" i="7"/>
  <c r="Z30" i="7"/>
  <c r="AH21" i="7"/>
  <c r="AE23" i="7"/>
  <c r="AD24" i="7"/>
  <c r="AH24" i="7"/>
  <c r="AG29" i="7"/>
  <c r="AE30" i="7"/>
  <c r="AE21" i="7"/>
  <c r="AH23" i="7"/>
  <c r="AF24" i="7"/>
  <c r="Z24" i="7"/>
  <c r="AG30" i="7"/>
  <c r="AF21" i="7"/>
  <c r="AG23" i="7"/>
  <c r="AE24" i="7"/>
  <c r="AE19" i="7"/>
  <c r="Z22" i="7"/>
  <c r="AF19" i="7"/>
  <c r="AG24" i="7"/>
  <c r="AG21" i="7"/>
  <c r="AE9" i="7"/>
  <c r="W10" i="7"/>
  <c r="AH13" i="7"/>
  <c r="Y14" i="7"/>
  <c r="AD20" i="7"/>
  <c r="AH20" i="7"/>
  <c r="AE22" i="7"/>
  <c r="AF10" i="7"/>
  <c r="W13" i="7"/>
  <c r="AD14" i="7"/>
  <c r="AH14" i="7"/>
  <c r="AG22" i="7"/>
  <c r="AH19" i="7"/>
  <c r="AF20" i="7"/>
  <c r="Z20" i="7"/>
  <c r="AG19" i="7"/>
  <c r="AH9" i="7"/>
  <c r="AE13" i="7"/>
  <c r="AF13" i="7"/>
  <c r="AE20" i="7"/>
  <c r="W14" i="7"/>
  <c r="W9" i="7"/>
  <c r="AD10" i="7"/>
  <c r="AH10" i="7"/>
  <c r="AG20" i="7"/>
  <c r="AG9" i="7"/>
  <c r="AF14" i="7"/>
  <c r="Y10" i="7"/>
  <c r="Z14" i="7"/>
  <c r="AG13" i="7"/>
  <c r="AF9" i="7"/>
  <c r="AE14" i="7"/>
  <c r="AG14" i="7"/>
  <c r="Z10" i="7"/>
  <c r="AE10" i="7"/>
  <c r="AG10" i="7"/>
  <c r="AF5" i="6"/>
  <c r="AH6" i="6"/>
  <c r="AG5" i="6"/>
  <c r="AE5" i="6"/>
  <c r="AD6" i="6"/>
  <c r="AH5" i="6"/>
  <c r="AF40" i="4"/>
  <c r="Z6" i="6"/>
  <c r="AE6" i="6"/>
  <c r="AG6" i="6"/>
  <c r="Z41" i="4"/>
  <c r="AG40" i="4"/>
  <c r="AE41" i="4"/>
  <c r="O79" i="16"/>
  <c r="F79" i="16"/>
  <c r="G13" i="16"/>
  <c r="T79" i="16"/>
  <c r="AC47" i="16"/>
  <c r="R79" i="16"/>
  <c r="I79" i="16"/>
  <c r="C79" i="16"/>
  <c r="AA78" i="16"/>
  <c r="N79" i="16"/>
  <c r="E79" i="16"/>
  <c r="AC78" i="16"/>
  <c r="AA47" i="16"/>
  <c r="T13" i="16"/>
  <c r="L13" i="16"/>
  <c r="Q79" i="16"/>
  <c r="H79" i="16"/>
  <c r="L79" i="16"/>
  <c r="Q13" i="16"/>
  <c r="H13" i="16"/>
  <c r="U13" i="16"/>
  <c r="M13" i="16"/>
  <c r="C13" i="16"/>
  <c r="O13" i="16"/>
  <c r="R13" i="16"/>
  <c r="I13" i="16"/>
  <c r="S13" i="16"/>
  <c r="N13" i="16"/>
  <c r="E13" i="16"/>
  <c r="Z10" i="16"/>
  <c r="AE10" i="16"/>
  <c r="AG10" i="16"/>
  <c r="AH8" i="3"/>
  <c r="AG8" i="3"/>
  <c r="AF8" i="3"/>
  <c r="AD8" i="3"/>
  <c r="Y8" i="3"/>
  <c r="W8" i="3"/>
  <c r="AF7" i="3"/>
  <c r="AH7" i="3"/>
  <c r="AG7" i="3"/>
  <c r="AE7" i="3"/>
  <c r="W7" i="3"/>
  <c r="AF9" i="3"/>
  <c r="AE9" i="3"/>
  <c r="A2" i="3"/>
  <c r="A1" i="3"/>
  <c r="AC4" i="13"/>
  <c r="AC6" i="13"/>
  <c r="AC8" i="13"/>
  <c r="AC12" i="13"/>
  <c r="AC14" i="13"/>
  <c r="AC21" i="13"/>
  <c r="AC23" i="13"/>
  <c r="AC25" i="13"/>
  <c r="AC27" i="13"/>
  <c r="AC29" i="13"/>
  <c r="AC31" i="13"/>
  <c r="AC33" i="13"/>
  <c r="AC35" i="13"/>
  <c r="AC37" i="13"/>
  <c r="AC39" i="13"/>
  <c r="AA6" i="13"/>
  <c r="AA8" i="13"/>
  <c r="AA12" i="13"/>
  <c r="AA14" i="13"/>
  <c r="AA21" i="13"/>
  <c r="AA23" i="13"/>
  <c r="AA25" i="13"/>
  <c r="AA27" i="13"/>
  <c r="AA29" i="13"/>
  <c r="AA31" i="13"/>
  <c r="AA33" i="13"/>
  <c r="AA35" i="13"/>
  <c r="AA37" i="13"/>
  <c r="AA39" i="13"/>
  <c r="W4" i="13"/>
  <c r="W5" i="13"/>
  <c r="W6" i="13"/>
  <c r="W7" i="13"/>
  <c r="W8" i="13"/>
  <c r="W11" i="13"/>
  <c r="W12" i="13"/>
  <c r="W13" i="13"/>
  <c r="W14" i="13"/>
  <c r="A2" i="13"/>
  <c r="A1" i="13"/>
  <c r="AB14" i="6"/>
  <c r="X50" i="13"/>
  <c r="W50" i="13"/>
  <c r="M6" i="12"/>
  <c r="F46" i="13"/>
  <c r="S46" i="13"/>
  <c r="AH79" i="16"/>
  <c r="K46" i="13"/>
  <c r="AB79" i="16"/>
  <c r="AA9" i="6"/>
  <c r="AC9" i="6"/>
  <c r="AA43" i="15"/>
  <c r="AC43" i="15"/>
  <c r="AB37" i="8"/>
  <c r="AC37" i="8"/>
  <c r="AA37" i="8"/>
  <c r="AG48" i="7"/>
  <c r="AC24" i="4"/>
  <c r="AC14" i="6"/>
  <c r="AA14" i="6"/>
  <c r="U46" i="13"/>
  <c r="M46" i="13"/>
  <c r="D46" i="13"/>
  <c r="E46" i="13"/>
  <c r="AC13" i="4"/>
  <c r="AA13" i="4"/>
  <c r="R46" i="13"/>
  <c r="N46" i="13"/>
  <c r="AE48" i="7"/>
  <c r="AD48" i="7"/>
  <c r="AA48" i="7"/>
  <c r="AC48" i="7"/>
  <c r="AA33" i="7"/>
  <c r="AC33" i="7"/>
  <c r="AA43" i="9"/>
  <c r="AC43" i="9"/>
  <c r="AA79" i="16"/>
  <c r="AC79" i="16"/>
  <c r="AC48" i="16"/>
  <c r="AA48" i="16"/>
  <c r="W9" i="3"/>
  <c r="Y10" i="3"/>
  <c r="Z8" i="3"/>
  <c r="AD10" i="3"/>
  <c r="AH10" i="3"/>
  <c r="W10" i="3"/>
  <c r="AE8" i="3"/>
  <c r="AH9" i="3"/>
  <c r="AF10" i="3"/>
  <c r="Z10" i="3"/>
  <c r="AG9" i="3"/>
  <c r="AE10" i="3"/>
  <c r="AG10" i="3"/>
  <c r="T46" i="13"/>
  <c r="L46" i="13"/>
  <c r="P46" i="13"/>
  <c r="Q46" i="13"/>
  <c r="H46" i="13"/>
  <c r="W51" i="13"/>
  <c r="AB51" i="13"/>
  <c r="Y45" i="16"/>
  <c r="W5" i="16"/>
  <c r="AE17" i="16"/>
  <c r="Y13" i="16"/>
  <c r="Y15" i="16"/>
  <c r="Y19" i="16"/>
  <c r="Y64" i="16"/>
  <c r="AH52" i="16"/>
  <c r="AH50" i="16"/>
  <c r="Y47" i="16"/>
  <c r="Y39" i="16"/>
  <c r="Y50" i="16"/>
  <c r="W73" i="16"/>
  <c r="W67" i="16"/>
  <c r="W16" i="16"/>
  <c r="AH14" i="16"/>
  <c r="W19" i="16"/>
  <c r="AE4" i="16"/>
  <c r="AG38" i="16"/>
  <c r="Y78" i="16"/>
  <c r="AF73" i="16"/>
  <c r="W68" i="16"/>
  <c r="W66" i="16"/>
  <c r="Z64" i="16"/>
  <c r="AE63" i="16"/>
  <c r="W15" i="16"/>
  <c r="W7" i="16"/>
  <c r="Y43" i="16"/>
  <c r="AF77" i="16"/>
  <c r="W76" i="16"/>
  <c r="AF75" i="16"/>
  <c r="Y68" i="16"/>
  <c r="W11" i="16"/>
  <c r="AD6" i="16"/>
  <c r="W78" i="16"/>
  <c r="Y74" i="16"/>
  <c r="W64" i="16"/>
  <c r="AG53" i="16"/>
  <c r="W14" i="16"/>
  <c r="AE43" i="16"/>
  <c r="AE74" i="16"/>
  <c r="AE64" i="16"/>
  <c r="W77" i="16"/>
  <c r="AH66" i="16"/>
  <c r="AF49" i="16"/>
  <c r="AE13" i="16"/>
  <c r="Y12" i="16"/>
  <c r="AF67" i="16"/>
  <c r="AE37" i="16"/>
  <c r="AG44" i="16"/>
  <c r="AH18" i="16"/>
  <c r="AD8" i="16"/>
  <c r="Y52" i="16"/>
  <c r="AF31" i="16"/>
  <c r="AG49" i="16"/>
  <c r="AH12" i="16"/>
  <c r="AD4" i="16"/>
  <c r="AG67" i="16"/>
  <c r="AF65" i="16"/>
  <c r="AH54" i="16"/>
  <c r="AE33" i="16"/>
  <c r="AD12" i="16"/>
  <c r="AH6" i="16"/>
  <c r="AE5" i="16"/>
  <c r="AE79" i="16"/>
  <c r="Z78" i="16"/>
  <c r="Z76" i="16"/>
  <c r="W75" i="16"/>
  <c r="AH64" i="16"/>
  <c r="AG51" i="16"/>
  <c r="W54" i="16"/>
  <c r="W50" i="16"/>
  <c r="AE47" i="16"/>
  <c r="AG46" i="16"/>
  <c r="Y33" i="16"/>
  <c r="AE31" i="16"/>
  <c r="AG15" i="16"/>
  <c r="AD15" i="16"/>
  <c r="AE14" i="16"/>
  <c r="AE11" i="16"/>
  <c r="Y6" i="16"/>
  <c r="Y76" i="16"/>
  <c r="W63" i="16"/>
  <c r="AH48" i="16"/>
  <c r="Z48" i="16"/>
  <c r="AE36" i="16"/>
  <c r="AE45" i="16"/>
  <c r="AF33" i="16"/>
  <c r="AH32" i="16"/>
  <c r="AE30" i="16"/>
  <c r="AE6" i="16"/>
  <c r="Z66" i="16"/>
  <c r="AE49" i="16"/>
  <c r="AF45" i="16"/>
  <c r="Y17" i="16"/>
  <c r="AF13" i="16"/>
  <c r="Y8" i="16"/>
  <c r="AH4" i="16"/>
  <c r="AE77" i="16"/>
  <c r="AF17" i="16"/>
  <c r="AG16" i="16"/>
  <c r="AE19" i="16"/>
  <c r="AE8" i="16"/>
  <c r="AE3" i="16"/>
  <c r="AF43" i="16"/>
  <c r="AH74" i="16"/>
  <c r="Z74" i="16"/>
  <c r="AE75" i="16"/>
  <c r="AG68" i="16"/>
  <c r="Z68" i="16"/>
  <c r="AE67" i="16"/>
  <c r="Y66" i="16"/>
  <c r="AG52" i="16"/>
  <c r="Z52" i="16"/>
  <c r="AG54" i="16"/>
  <c r="AD54" i="16"/>
  <c r="AE53" i="16"/>
  <c r="AG50" i="16"/>
  <c r="Z50" i="16"/>
  <c r="AF39" i="16"/>
  <c r="AE32" i="16"/>
  <c r="AG73" i="16"/>
  <c r="AE66" i="16"/>
  <c r="AE51" i="16"/>
  <c r="Y37" i="16"/>
  <c r="AE39" i="16"/>
  <c r="AE15" i="16"/>
  <c r="AE12" i="16"/>
  <c r="AH76" i="16"/>
  <c r="AG64" i="16"/>
  <c r="Y54" i="16"/>
  <c r="W53" i="16"/>
  <c r="W49" i="16"/>
  <c r="AF47" i="16"/>
  <c r="AF37" i="16"/>
  <c r="AH36" i="16"/>
  <c r="AE38" i="16"/>
  <c r="Y31" i="16"/>
  <c r="AG30" i="16"/>
  <c r="AG19" i="16"/>
  <c r="Z19" i="16"/>
  <c r="AE18" i="16"/>
  <c r="AH8" i="16"/>
  <c r="AE7" i="16"/>
  <c r="Y4" i="16"/>
  <c r="AE78" i="16"/>
  <c r="AG77" i="16"/>
  <c r="AG76" i="16"/>
  <c r="AD66" i="16"/>
  <c r="AG63" i="16"/>
  <c r="AF51" i="16"/>
  <c r="AE46" i="16"/>
  <c r="AE44" i="16"/>
  <c r="W18" i="16"/>
  <c r="W3" i="16"/>
  <c r="AE73" i="16"/>
  <c r="AD52" i="16"/>
  <c r="Z54" i="16"/>
  <c r="AE54" i="16"/>
  <c r="AG37" i="16"/>
  <c r="Z37" i="16"/>
  <c r="AG36" i="16"/>
  <c r="AG33" i="16"/>
  <c r="AD33" i="16"/>
  <c r="AG14" i="16"/>
  <c r="AE16" i="16"/>
  <c r="AG18" i="16"/>
  <c r="AG3" i="16"/>
  <c r="AE65" i="16"/>
  <c r="AF79" i="16"/>
  <c r="W65" i="16"/>
  <c r="AG32" i="16"/>
  <c r="W8" i="16"/>
  <c r="W6" i="16"/>
  <c r="W4" i="16"/>
  <c r="AG42" i="16"/>
  <c r="AG65" i="16"/>
  <c r="AF63" i="16"/>
  <c r="AD50" i="16"/>
  <c r="AG45" i="16"/>
  <c r="AD45" i="16"/>
  <c r="AH44" i="16"/>
  <c r="AF30" i="16"/>
  <c r="AG12" i="16"/>
  <c r="Z8" i="16"/>
  <c r="Z6" i="16"/>
  <c r="Z4" i="16"/>
  <c r="AF3" i="16"/>
  <c r="AG43" i="16"/>
  <c r="AD43" i="16"/>
  <c r="AH42" i="16"/>
  <c r="AE76" i="16"/>
  <c r="AG75" i="16"/>
  <c r="AH68" i="16"/>
  <c r="AD64" i="16"/>
  <c r="AE52" i="16"/>
  <c r="W52" i="16"/>
  <c r="W51" i="16"/>
  <c r="AG47" i="16"/>
  <c r="Z47" i="16"/>
  <c r="AH46" i="16"/>
  <c r="AG8" i="16"/>
  <c r="AG6" i="16"/>
  <c r="AG4" i="16"/>
  <c r="W79" i="16"/>
  <c r="AG78" i="16"/>
  <c r="W74" i="16"/>
  <c r="AF53" i="16"/>
  <c r="AF15" i="16"/>
  <c r="W17" i="16"/>
  <c r="AF19" i="16"/>
  <c r="AE42" i="16"/>
  <c r="AG79" i="16"/>
  <c r="AD79" i="16"/>
  <c r="AH78" i="16"/>
  <c r="AG74" i="16"/>
  <c r="AE68" i="16"/>
  <c r="AG66" i="16"/>
  <c r="AE50" i="16"/>
  <c r="AG48" i="16"/>
  <c r="AG39" i="16"/>
  <c r="AD39" i="16"/>
  <c r="AH38" i="16"/>
  <c r="AG31" i="16"/>
  <c r="Z31" i="16"/>
  <c r="AH30" i="16"/>
  <c r="AG17" i="16"/>
  <c r="Z17" i="16"/>
  <c r="AH16" i="16"/>
  <c r="AG13" i="16"/>
  <c r="AG11" i="16"/>
  <c r="AG7" i="16"/>
  <c r="AG5" i="16"/>
  <c r="AD37" i="16"/>
  <c r="AD31" i="16"/>
  <c r="AD17" i="16"/>
  <c r="AD19" i="16"/>
  <c r="AF42" i="16"/>
  <c r="AF78" i="16"/>
  <c r="AF74" i="16"/>
  <c r="AF76" i="16"/>
  <c r="AF68" i="16"/>
  <c r="AF66" i="16"/>
  <c r="AF64" i="16"/>
  <c r="AF52" i="16"/>
  <c r="AF54" i="16"/>
  <c r="AF50" i="16"/>
  <c r="AF46" i="16"/>
  <c r="AF36" i="16"/>
  <c r="AF38" i="16"/>
  <c r="AF44" i="16"/>
  <c r="AF32" i="16"/>
  <c r="AF14" i="16"/>
  <c r="AF16" i="16"/>
  <c r="AF18" i="16"/>
  <c r="AF12" i="16"/>
  <c r="AF8" i="16"/>
  <c r="AF6" i="16"/>
  <c r="AF4" i="16"/>
  <c r="AD47" i="16"/>
  <c r="Z43" i="16"/>
  <c r="Z79" i="16"/>
  <c r="Z39" i="16"/>
  <c r="Z45" i="16"/>
  <c r="Z33" i="16"/>
  <c r="Z15" i="16"/>
  <c r="AH43" i="16"/>
  <c r="AD78" i="16"/>
  <c r="AH77" i="16"/>
  <c r="AD74" i="16"/>
  <c r="AH73" i="16"/>
  <c r="AD76" i="16"/>
  <c r="AH75" i="16"/>
  <c r="AD68" i="16"/>
  <c r="AH67" i="16"/>
  <c r="AH65" i="16"/>
  <c r="AH63" i="16"/>
  <c r="AH51" i="16"/>
  <c r="AH53" i="16"/>
  <c r="AH49" i="16"/>
  <c r="AH47" i="16"/>
  <c r="AH37" i="16"/>
  <c r="AH39" i="16"/>
  <c r="AH45" i="16"/>
  <c r="AH33" i="16"/>
  <c r="AH31" i="16"/>
  <c r="AH15" i="16"/>
  <c r="AH17" i="16"/>
  <c r="AH19" i="16"/>
  <c r="AH13" i="16"/>
  <c r="AH11" i="16"/>
  <c r="AH7" i="16"/>
  <c r="AH5" i="16"/>
  <c r="AH3" i="16"/>
  <c r="AF11" i="16"/>
  <c r="AF7" i="16"/>
  <c r="AF5" i="16"/>
  <c r="W15" i="15"/>
  <c r="W23" i="15"/>
  <c r="W27" i="15"/>
  <c r="Y40" i="15"/>
  <c r="W32" i="15"/>
  <c r="Y24" i="15"/>
  <c r="AF39" i="15"/>
  <c r="Y6" i="15"/>
  <c r="Y16" i="15"/>
  <c r="AF9" i="15"/>
  <c r="Y10" i="15"/>
  <c r="Y8" i="15"/>
  <c r="W13" i="15"/>
  <c r="AE10" i="15"/>
  <c r="AG9" i="15"/>
  <c r="AD32" i="15"/>
  <c r="AH12" i="15"/>
  <c r="AH26" i="15"/>
  <c r="Z26" i="15"/>
  <c r="W14" i="15"/>
  <c r="Y12" i="15"/>
  <c r="Y26" i="15"/>
  <c r="AH4" i="15"/>
  <c r="AD4" i="15"/>
  <c r="Y4" i="15"/>
  <c r="W6" i="15"/>
  <c r="W24" i="15"/>
  <c r="AF5" i="15"/>
  <c r="AG28" i="15"/>
  <c r="AG23" i="15"/>
  <c r="AG5" i="15"/>
  <c r="Z12" i="15"/>
  <c r="AH8" i="15"/>
  <c r="AH16" i="15"/>
  <c r="AE9" i="15"/>
  <c r="AF37" i="15"/>
  <c r="AG32" i="15"/>
  <c r="AH14" i="15"/>
  <c r="AF13" i="15"/>
  <c r="AG14" i="15"/>
  <c r="Y32" i="15"/>
  <c r="AH6" i="15"/>
  <c r="Z6" i="15"/>
  <c r="AE11" i="15"/>
  <c r="AF7" i="15"/>
  <c r="W9" i="15"/>
  <c r="AF41" i="15"/>
  <c r="AE41" i="15"/>
  <c r="AG38" i="15"/>
  <c r="Z38" i="15"/>
  <c r="W39" i="15"/>
  <c r="AH28" i="15"/>
  <c r="Z28" i="15"/>
  <c r="AF27" i="15"/>
  <c r="AE25" i="15"/>
  <c r="AF23" i="15"/>
  <c r="Y14" i="15"/>
  <c r="AE3" i="15"/>
  <c r="AF11" i="15"/>
  <c r="Y38" i="15"/>
  <c r="W25" i="15"/>
  <c r="W7" i="15"/>
  <c r="W3" i="15"/>
  <c r="AD16" i="15"/>
  <c r="AH42" i="15"/>
  <c r="AD42" i="15"/>
  <c r="AD38" i="15"/>
  <c r="W38" i="15"/>
  <c r="AE40" i="15"/>
  <c r="Y28" i="15"/>
  <c r="AG24" i="15"/>
  <c r="AD24" i="15"/>
  <c r="AG40" i="15"/>
  <c r="AE39" i="15"/>
  <c r="AG31" i="15"/>
  <c r="W28" i="15"/>
  <c r="W26" i="15"/>
  <c r="AH24" i="15"/>
  <c r="Z24" i="15"/>
  <c r="W8" i="15"/>
  <c r="AG7" i="15"/>
  <c r="Z4" i="15"/>
  <c r="W4" i="15"/>
  <c r="W16" i="15"/>
  <c r="AG15" i="15"/>
  <c r="AG10" i="15"/>
  <c r="Z32" i="15"/>
  <c r="AG41" i="15"/>
  <c r="Z14" i="15"/>
  <c r="AE16" i="15"/>
  <c r="AG42" i="15"/>
  <c r="AH32" i="15"/>
  <c r="AE37" i="15"/>
  <c r="AH40" i="15"/>
  <c r="AF31" i="15"/>
  <c r="Z8" i="15"/>
  <c r="AE7" i="15"/>
  <c r="AG6" i="15"/>
  <c r="AD6" i="15"/>
  <c r="Z16" i="15"/>
  <c r="AG26" i="15"/>
  <c r="AD26" i="15"/>
  <c r="AG8" i="15"/>
  <c r="AG4" i="15"/>
  <c r="AG16" i="15"/>
  <c r="Z40" i="15"/>
  <c r="W40" i="15"/>
  <c r="AD28" i="15"/>
  <c r="AE27" i="15"/>
  <c r="AE8" i="15"/>
  <c r="AD14" i="15"/>
  <c r="AE13" i="15"/>
  <c r="AG12" i="15"/>
  <c r="W37" i="15"/>
  <c r="AG39" i="15"/>
  <c r="AE31" i="15"/>
  <c r="AE26" i="15"/>
  <c r="AE23" i="15"/>
  <c r="AE5" i="15"/>
  <c r="AE4" i="15"/>
  <c r="Z10" i="15"/>
  <c r="AG43" i="15"/>
  <c r="Y42" i="15"/>
  <c r="AE38" i="15"/>
  <c r="AG25" i="15"/>
  <c r="AG3" i="15"/>
  <c r="AD12" i="15"/>
  <c r="AG37" i="15"/>
  <c r="AE28" i="15"/>
  <c r="AD8" i="15"/>
  <c r="AE14" i="15"/>
  <c r="W12" i="15"/>
  <c r="W11" i="15"/>
  <c r="AE15" i="15"/>
  <c r="AH10" i="15"/>
  <c r="Z42" i="15"/>
  <c r="W42" i="15"/>
  <c r="AH38" i="15"/>
  <c r="AD40" i="15"/>
  <c r="W31" i="15"/>
  <c r="AG27" i="15"/>
  <c r="AF25" i="15"/>
  <c r="W5" i="15"/>
  <c r="AG13" i="15"/>
  <c r="AF3" i="15"/>
  <c r="AE12" i="15"/>
  <c r="AD43" i="15"/>
  <c r="AF42" i="15"/>
  <c r="AE32" i="15"/>
  <c r="AE24" i="15"/>
  <c r="AE6" i="15"/>
  <c r="AG11" i="15"/>
  <c r="AD10" i="15"/>
  <c r="W10" i="15"/>
  <c r="Z43" i="15"/>
  <c r="AE42" i="15"/>
  <c r="AF38" i="15"/>
  <c r="AF40" i="15"/>
  <c r="AF32" i="15"/>
  <c r="AF28" i="15"/>
  <c r="AF26" i="15"/>
  <c r="AF24" i="15"/>
  <c r="AF8" i="15"/>
  <c r="AF6" i="15"/>
  <c r="AF14" i="15"/>
  <c r="AF4" i="15"/>
  <c r="AF12" i="15"/>
  <c r="AF16" i="15"/>
  <c r="AF10" i="15"/>
  <c r="AH43" i="15"/>
  <c r="AH41" i="15"/>
  <c r="AH37" i="15"/>
  <c r="AH39" i="15"/>
  <c r="AH31" i="15"/>
  <c r="AH27" i="15"/>
  <c r="AH25" i="15"/>
  <c r="AH23" i="15"/>
  <c r="AH7" i="15"/>
  <c r="AH5" i="15"/>
  <c r="AH13" i="15"/>
  <c r="AH3" i="15"/>
  <c r="AH11" i="15"/>
  <c r="AH15" i="15"/>
  <c r="AH9" i="15"/>
  <c r="AF15" i="15"/>
  <c r="W41" i="15"/>
  <c r="W28" i="13"/>
  <c r="W22" i="13"/>
  <c r="W24" i="13"/>
  <c r="Y33" i="13"/>
  <c r="Y35" i="13"/>
  <c r="W26" i="13"/>
  <c r="W35" i="13"/>
  <c r="Y25" i="13"/>
  <c r="Y29" i="13"/>
  <c r="AH39" i="13"/>
  <c r="Y37" i="13"/>
  <c r="AH21" i="13"/>
  <c r="Y39" i="13"/>
  <c r="W32" i="13"/>
  <c r="W30" i="13"/>
  <c r="AE5" i="13"/>
  <c r="W38" i="13"/>
  <c r="W33" i="13"/>
  <c r="W31" i="13"/>
  <c r="W23" i="13"/>
  <c r="AH27" i="13"/>
  <c r="AD8" i="13"/>
  <c r="AD14" i="13"/>
  <c r="AH29" i="13"/>
  <c r="AG14" i="13"/>
  <c r="AG38" i="13"/>
  <c r="AH33" i="13"/>
  <c r="AH31" i="13"/>
  <c r="Y23" i="13"/>
  <c r="AG22" i="13"/>
  <c r="AF11" i="13"/>
  <c r="AG36" i="13"/>
  <c r="Y27" i="13"/>
  <c r="AE27" i="13"/>
  <c r="AG12" i="13"/>
  <c r="AF34" i="13"/>
  <c r="AG20" i="13"/>
  <c r="AH4" i="13"/>
  <c r="AF13" i="13"/>
  <c r="AH35" i="13"/>
  <c r="W34" i="13"/>
  <c r="AG28" i="13"/>
  <c r="W36" i="13"/>
  <c r="AH23" i="13"/>
  <c r="AG8" i="13"/>
  <c r="AF32" i="13"/>
  <c r="AF30" i="13"/>
  <c r="AG26" i="13"/>
  <c r="W20" i="13"/>
  <c r="AF7" i="13"/>
  <c r="AH38" i="13"/>
  <c r="AG32" i="13"/>
  <c r="AG34" i="13"/>
  <c r="AG30" i="13"/>
  <c r="Y12" i="13"/>
  <c r="AG6" i="13"/>
  <c r="Y6" i="13"/>
  <c r="AH32" i="13"/>
  <c r="AG25" i="13"/>
  <c r="AF24" i="13"/>
  <c r="AD12" i="13"/>
  <c r="AD6" i="13"/>
  <c r="AE33" i="13"/>
  <c r="Y31" i="13"/>
  <c r="AG23" i="13"/>
  <c r="AF22" i="13"/>
  <c r="AF26" i="13"/>
  <c r="AF28" i="13"/>
  <c r="AF20" i="13"/>
  <c r="AG37" i="13"/>
  <c r="AG39" i="13"/>
  <c r="AH25" i="13"/>
  <c r="AG27" i="13"/>
  <c r="AG29" i="13"/>
  <c r="AG21" i="13"/>
  <c r="AH14" i="13"/>
  <c r="Z14" i="13"/>
  <c r="AH8" i="13"/>
  <c r="Z8" i="13"/>
  <c r="AG4" i="13"/>
  <c r="W25" i="13"/>
  <c r="AG24" i="13"/>
  <c r="AE13" i="13"/>
  <c r="Y8" i="13"/>
  <c r="AE7" i="13"/>
  <c r="AD4" i="13"/>
  <c r="AH37" i="13"/>
  <c r="W37" i="13"/>
  <c r="W39" i="13"/>
  <c r="AG33" i="13"/>
  <c r="AG35" i="13"/>
  <c r="AG31" i="13"/>
  <c r="AH22" i="13"/>
  <c r="W27" i="13"/>
  <c r="AH26" i="13"/>
  <c r="W29" i="13"/>
  <c r="W21" i="13"/>
  <c r="AH12" i="13"/>
  <c r="Z12" i="13"/>
  <c r="AE11" i="13"/>
  <c r="AH6" i="13"/>
  <c r="Z6" i="13"/>
  <c r="AF5" i="13"/>
  <c r="AE37" i="13"/>
  <c r="AF37" i="13"/>
  <c r="AE14" i="13"/>
  <c r="AF14" i="13"/>
  <c r="AE8" i="13"/>
  <c r="AF8" i="13"/>
  <c r="AF36" i="13"/>
  <c r="AE36" i="13"/>
  <c r="AE25" i="13"/>
  <c r="AH24" i="13"/>
  <c r="AG13" i="13"/>
  <c r="AH13" i="13"/>
  <c r="AF38" i="13"/>
  <c r="AE38" i="13"/>
  <c r="AD37" i="13"/>
  <c r="Z37" i="13"/>
  <c r="AD39" i="13"/>
  <c r="Z39" i="13"/>
  <c r="AE23" i="13"/>
  <c r="AG7" i="13"/>
  <c r="AH7" i="13"/>
  <c r="AE6" i="13"/>
  <c r="AF6" i="13"/>
  <c r="AE35" i="13"/>
  <c r="AH34" i="13"/>
  <c r="AG5" i="13"/>
  <c r="AH5" i="13"/>
  <c r="AG11" i="13"/>
  <c r="AH11" i="13"/>
  <c r="AH36" i="13"/>
  <c r="AE39" i="13"/>
  <c r="AE21" i="13"/>
  <c r="AH20" i="13"/>
  <c r="AE12" i="13"/>
  <c r="AF12" i="13"/>
  <c r="AE31" i="13"/>
  <c r="AH30" i="13"/>
  <c r="AE29" i="13"/>
  <c r="AH28" i="13"/>
  <c r="AE4" i="13"/>
  <c r="AF4" i="13"/>
  <c r="AE32" i="13"/>
  <c r="Z35" i="13"/>
  <c r="AE34" i="13"/>
  <c r="Z31" i="13"/>
  <c r="AE30" i="13"/>
  <c r="Z25" i="13"/>
  <c r="AE24" i="13"/>
  <c r="Z23" i="13"/>
  <c r="AE22" i="13"/>
  <c r="Z27" i="13"/>
  <c r="AE26" i="13"/>
  <c r="Z29" i="13"/>
  <c r="AE28" i="13"/>
  <c r="Z21" i="13"/>
  <c r="AE20" i="13"/>
  <c r="Y14" i="13"/>
  <c r="AF39" i="13"/>
  <c r="AF33" i="13"/>
  <c r="AF35" i="13"/>
  <c r="AF31" i="13"/>
  <c r="AF25" i="13"/>
  <c r="AF23" i="13"/>
  <c r="AF27" i="13"/>
  <c r="AF29" i="13"/>
  <c r="AF21" i="13"/>
  <c r="AD33" i="13"/>
  <c r="AD35" i="13"/>
  <c r="AD31" i="13"/>
  <c r="AD25" i="13"/>
  <c r="AD23" i="13"/>
  <c r="AD27" i="13"/>
  <c r="AD29" i="13"/>
  <c r="AD21" i="13"/>
  <c r="Y19" i="13"/>
  <c r="W44" i="13"/>
  <c r="AG19" i="13"/>
  <c r="AH19" i="13"/>
  <c r="W11" i="9"/>
  <c r="W25" i="9"/>
  <c r="AH8" i="9"/>
  <c r="Z8" i="9"/>
  <c r="W34" i="9"/>
  <c r="W18" i="9"/>
  <c r="W43" i="9"/>
  <c r="W8" i="9"/>
  <c r="Y26" i="9"/>
  <c r="W3" i="9"/>
  <c r="W10" i="9"/>
  <c r="W42" i="9"/>
  <c r="W4" i="9"/>
  <c r="AD10" i="9"/>
  <c r="W32" i="9"/>
  <c r="Y8" i="9"/>
  <c r="W37" i="9"/>
  <c r="W33" i="9"/>
  <c r="W38" i="9"/>
  <c r="Z4" i="9"/>
  <c r="Y4" i="9"/>
  <c r="AG10" i="9"/>
  <c r="AE3" i="9"/>
  <c r="W24" i="9"/>
  <c r="W6" i="9"/>
  <c r="Y43" i="9"/>
  <c r="AG6" i="9"/>
  <c r="AE33" i="9"/>
  <c r="W7" i="9"/>
  <c r="AH41" i="9"/>
  <c r="AH18" i="9"/>
  <c r="Y24" i="9"/>
  <c r="W23" i="9"/>
  <c r="W12" i="9"/>
  <c r="Y10" i="9"/>
  <c r="AD22" i="9"/>
  <c r="W21" i="9"/>
  <c r="AG25" i="9"/>
  <c r="W26" i="9"/>
  <c r="AE24" i="9"/>
  <c r="Y22" i="9"/>
  <c r="AG38" i="9"/>
  <c r="AE31" i="9"/>
  <c r="AG26" i="9"/>
  <c r="AD26" i="9"/>
  <c r="AH12" i="9"/>
  <c r="AF11" i="9"/>
  <c r="AG32" i="9"/>
  <c r="W9" i="9"/>
  <c r="AH42" i="9"/>
  <c r="Z42" i="9"/>
  <c r="AG36" i="9"/>
  <c r="W36" i="9"/>
  <c r="AG24" i="9"/>
  <c r="AD24" i="9"/>
  <c r="AF43" i="9"/>
  <c r="Y42" i="9"/>
  <c r="AE38" i="9"/>
  <c r="AG18" i="9"/>
  <c r="AE26" i="9"/>
  <c r="AG22" i="9"/>
  <c r="W22" i="9"/>
  <c r="Y6" i="9"/>
  <c r="AE7" i="9"/>
  <c r="AD4" i="9"/>
  <c r="Y36" i="9"/>
  <c r="Y18" i="9"/>
  <c r="W17" i="9"/>
  <c r="W5" i="9"/>
  <c r="AG4" i="9"/>
  <c r="AG34" i="9"/>
  <c r="AG12" i="9"/>
  <c r="AG8" i="9"/>
  <c r="Y38" i="9"/>
  <c r="AG33" i="9"/>
  <c r="AH31" i="9"/>
  <c r="Z12" i="9"/>
  <c r="AF7" i="9"/>
  <c r="AE4" i="9"/>
  <c r="AG3" i="9"/>
  <c r="AG35" i="9"/>
  <c r="AE34" i="9"/>
  <c r="AE32" i="9"/>
  <c r="Z18" i="9"/>
  <c r="AE17" i="9"/>
  <c r="AE23" i="9"/>
  <c r="AE22" i="9"/>
  <c r="AG21" i="9"/>
  <c r="AE11" i="9"/>
  <c r="AE10" i="9"/>
  <c r="AG9" i="9"/>
  <c r="AG37" i="9"/>
  <c r="AE36" i="9"/>
  <c r="AH24" i="9"/>
  <c r="Z24" i="9"/>
  <c r="AH26" i="9"/>
  <c r="Z26" i="9"/>
  <c r="AE25" i="9"/>
  <c r="AE6" i="9"/>
  <c r="AG5" i="9"/>
  <c r="Y12" i="9"/>
  <c r="AD8" i="9"/>
  <c r="AD12" i="9"/>
  <c r="AF3" i="9"/>
  <c r="AG42" i="9"/>
  <c r="Z43" i="9"/>
  <c r="AE42" i="9"/>
  <c r="AE35" i="9"/>
  <c r="W35" i="9"/>
  <c r="AH34" i="9"/>
  <c r="Z34" i="9"/>
  <c r="AH32" i="9"/>
  <c r="Z32" i="9"/>
  <c r="AH22" i="9"/>
  <c r="Z22" i="9"/>
  <c r="AE21" i="9"/>
  <c r="Z10" i="9"/>
  <c r="AE9" i="9"/>
  <c r="AE8" i="9"/>
  <c r="AH4" i="9"/>
  <c r="AE37" i="9"/>
  <c r="AH36" i="9"/>
  <c r="Z36" i="9"/>
  <c r="AH6" i="9"/>
  <c r="Z6" i="9"/>
  <c r="AE5" i="9"/>
  <c r="AE12" i="9"/>
  <c r="AH10" i="9"/>
  <c r="AG7" i="9"/>
  <c r="AG43" i="9"/>
  <c r="AE41" i="9"/>
  <c r="W41" i="9"/>
  <c r="AH38" i="9"/>
  <c r="Z38" i="9"/>
  <c r="Y34" i="9"/>
  <c r="Y32" i="9"/>
  <c r="W31" i="9"/>
  <c r="AE18" i="9"/>
  <c r="AH17" i="9"/>
  <c r="AG23" i="9"/>
  <c r="AG11" i="9"/>
  <c r="AD38" i="9"/>
  <c r="AH37" i="9"/>
  <c r="AH33" i="9"/>
  <c r="AD32" i="9"/>
  <c r="AF37" i="9"/>
  <c r="AE43" i="9"/>
  <c r="AD43" i="9"/>
  <c r="AF42" i="9"/>
  <c r="AF38" i="9"/>
  <c r="AF36" i="9"/>
  <c r="AF34" i="9"/>
  <c r="AF32" i="9"/>
  <c r="AF18" i="9"/>
  <c r="AF24" i="9"/>
  <c r="AF26" i="9"/>
  <c r="AF22" i="9"/>
  <c r="AF6" i="9"/>
  <c r="AF12" i="9"/>
  <c r="AF10" i="9"/>
  <c r="AF8" i="9"/>
  <c r="AF4" i="9"/>
  <c r="AH43" i="9"/>
  <c r="AD42" i="9"/>
  <c r="AD36" i="9"/>
  <c r="AH35" i="9"/>
  <c r="AH21" i="9"/>
  <c r="AD6" i="9"/>
  <c r="AH5" i="9"/>
  <c r="AH11" i="9"/>
  <c r="AH9" i="9"/>
  <c r="AH7" i="9"/>
  <c r="AH3" i="9"/>
  <c r="AD34" i="9"/>
  <c r="AD18" i="9"/>
  <c r="AH23" i="9"/>
  <c r="AH25" i="9"/>
  <c r="AG41" i="9"/>
  <c r="AG31" i="9"/>
  <c r="AG17" i="9"/>
  <c r="AF33" i="9"/>
  <c r="AF31" i="9"/>
  <c r="AF17" i="9"/>
  <c r="AF23" i="9"/>
  <c r="AF25" i="9"/>
  <c r="AF21" i="9"/>
  <c r="AF5" i="9"/>
  <c r="AF9" i="9"/>
  <c r="AF41" i="9"/>
  <c r="AF35" i="9"/>
  <c r="W13" i="8"/>
  <c r="W9" i="8"/>
  <c r="W10" i="8"/>
  <c r="Y10" i="8"/>
  <c r="W25" i="8"/>
  <c r="Y26" i="8"/>
  <c r="W27" i="8"/>
  <c r="Y28" i="8"/>
  <c r="AF7" i="8"/>
  <c r="W11" i="8"/>
  <c r="Y14" i="8"/>
  <c r="Y12" i="8"/>
  <c r="Y4" i="8"/>
  <c r="AD26" i="8"/>
  <c r="W14" i="8"/>
  <c r="W7" i="8"/>
  <c r="AE25" i="8"/>
  <c r="Y36" i="8"/>
  <c r="AF13" i="8"/>
  <c r="AF3" i="8"/>
  <c r="AH10" i="8"/>
  <c r="AE9" i="8"/>
  <c r="Y34" i="8"/>
  <c r="AH36" i="8"/>
  <c r="Z36" i="8"/>
  <c r="AE29" i="8"/>
  <c r="AD4" i="8"/>
  <c r="AF23" i="8"/>
  <c r="AD24" i="8"/>
  <c r="AD30" i="8"/>
  <c r="AF11" i="8"/>
  <c r="AE14" i="8"/>
  <c r="AH28" i="8"/>
  <c r="W28" i="8"/>
  <c r="W29" i="8"/>
  <c r="AD28" i="8"/>
  <c r="Y24" i="8"/>
  <c r="Y30" i="8"/>
  <c r="AH34" i="8"/>
  <c r="W24" i="8"/>
  <c r="W30" i="8"/>
  <c r="Y8" i="8"/>
  <c r="AF35" i="8"/>
  <c r="AF33" i="8"/>
  <c r="Z26" i="8"/>
  <c r="AE26" i="8"/>
  <c r="W26" i="8"/>
  <c r="AG7" i="8"/>
  <c r="AE23" i="8"/>
  <c r="Z34" i="8"/>
  <c r="AE28" i="8"/>
  <c r="AG30" i="8"/>
  <c r="AH11" i="8"/>
  <c r="AE35" i="8"/>
  <c r="AE12" i="8"/>
  <c r="W12" i="8"/>
  <c r="W4" i="8"/>
  <c r="AE34" i="8"/>
  <c r="W34" i="8"/>
  <c r="AE27" i="8"/>
  <c r="AF25" i="8"/>
  <c r="AH30" i="8"/>
  <c r="Z30" i="8"/>
  <c r="AF29" i="8"/>
  <c r="AG8" i="8"/>
  <c r="Z8" i="8"/>
  <c r="AG35" i="8"/>
  <c r="AF27" i="8"/>
  <c r="AH26" i="8"/>
  <c r="AG14" i="8"/>
  <c r="Z14" i="8"/>
  <c r="AE33" i="8"/>
  <c r="AH24" i="8"/>
  <c r="Z24" i="8"/>
  <c r="AG29" i="8"/>
  <c r="AH12" i="8"/>
  <c r="AF9" i="8"/>
  <c r="AD34" i="8"/>
  <c r="AG24" i="8"/>
  <c r="AE4" i="8"/>
  <c r="AG3" i="8"/>
  <c r="AH14" i="8"/>
  <c r="AE13" i="8"/>
  <c r="AG26" i="8"/>
  <c r="AG25" i="8"/>
  <c r="AD12" i="8"/>
  <c r="AG10" i="8"/>
  <c r="Z10" i="8"/>
  <c r="AD14" i="8"/>
  <c r="AE7" i="8"/>
  <c r="Z28" i="8"/>
  <c r="AD36" i="8"/>
  <c r="AG36" i="8"/>
  <c r="AG33" i="8"/>
  <c r="AG27" i="8"/>
  <c r="AG11" i="8"/>
  <c r="AD10" i="8"/>
  <c r="Z4" i="8"/>
  <c r="W3" i="8"/>
  <c r="AG13" i="8"/>
  <c r="AH8" i="8"/>
  <c r="AG34" i="8"/>
  <c r="AE24" i="8"/>
  <c r="W23" i="8"/>
  <c r="AG28" i="8"/>
  <c r="AE30" i="8"/>
  <c r="AE10" i="8"/>
  <c r="AG4" i="8"/>
  <c r="AE3" i="8"/>
  <c r="AD8" i="8"/>
  <c r="W33" i="8"/>
  <c r="W35" i="8"/>
  <c r="AG23" i="8"/>
  <c r="AG12" i="8"/>
  <c r="Z12" i="8"/>
  <c r="AE11" i="8"/>
  <c r="AG9" i="8"/>
  <c r="AH4" i="8"/>
  <c r="AE8" i="8"/>
  <c r="W8" i="8"/>
  <c r="W36" i="8"/>
  <c r="AF36" i="8"/>
  <c r="AF34" i="8"/>
  <c r="AF24" i="8"/>
  <c r="AF28" i="8"/>
  <c r="AF26" i="8"/>
  <c r="AF30" i="8"/>
  <c r="AF12" i="8"/>
  <c r="AF10" i="8"/>
  <c r="AF4" i="8"/>
  <c r="AF14" i="8"/>
  <c r="AF8" i="8"/>
  <c r="AE36" i="8"/>
  <c r="AH35" i="8"/>
  <c r="AH33" i="8"/>
  <c r="AH23" i="8"/>
  <c r="AH27" i="8"/>
  <c r="AH25" i="8"/>
  <c r="AH29" i="8"/>
  <c r="AH9" i="8"/>
  <c r="AH3" i="8"/>
  <c r="AH13" i="8"/>
  <c r="AH7" i="8"/>
  <c r="W37" i="8"/>
  <c r="AH37" i="8"/>
  <c r="Y37" i="8"/>
  <c r="AE37" i="8"/>
  <c r="AF37" i="8"/>
  <c r="AG37" i="8"/>
  <c r="Z37" i="8"/>
  <c r="AD37" i="8"/>
  <c r="W11" i="7"/>
  <c r="W12" i="7"/>
  <c r="Y12" i="7"/>
  <c r="Y18" i="7"/>
  <c r="W7" i="7"/>
  <c r="W8" i="7"/>
  <c r="Y8" i="7"/>
  <c r="Y6" i="7"/>
  <c r="W5" i="7"/>
  <c r="W6" i="7"/>
  <c r="Y16" i="7"/>
  <c r="Y4" i="7"/>
  <c r="AE11" i="7"/>
  <c r="AE17" i="7"/>
  <c r="Y33" i="7"/>
  <c r="W32" i="7"/>
  <c r="AF5" i="7"/>
  <c r="W4" i="7"/>
  <c r="AF3" i="7"/>
  <c r="AH16" i="7"/>
  <c r="Z16" i="7"/>
  <c r="Z32" i="7"/>
  <c r="W16" i="7"/>
  <c r="AH32" i="7"/>
  <c r="W33" i="7"/>
  <c r="AH8" i="7"/>
  <c r="Z8" i="7"/>
  <c r="AF11" i="7"/>
  <c r="AE31" i="7"/>
  <c r="AE18" i="7"/>
  <c r="AD16" i="7"/>
  <c r="AG15" i="7"/>
  <c r="AG4" i="7"/>
  <c r="AE3" i="7"/>
  <c r="AG6" i="7"/>
  <c r="Z6" i="7"/>
  <c r="AG33" i="7"/>
  <c r="AE5" i="7"/>
  <c r="AH12" i="7"/>
  <c r="Z12" i="7"/>
  <c r="AG11" i="7"/>
  <c r="AE7" i="7"/>
  <c r="AE33" i="7"/>
  <c r="Y32" i="7"/>
  <c r="AH18" i="7"/>
  <c r="Z18" i="7"/>
  <c r="AE15" i="7"/>
  <c r="W18" i="7"/>
  <c r="AD4" i="7"/>
  <c r="AG5" i="7"/>
  <c r="AH4" i="7"/>
  <c r="AG32" i="7"/>
  <c r="AF31" i="7"/>
  <c r="AG8" i="7"/>
  <c r="AF7" i="7"/>
  <c r="AG18" i="7"/>
  <c r="AF17" i="7"/>
  <c r="AE16" i="7"/>
  <c r="W15" i="7"/>
  <c r="AD12" i="7"/>
  <c r="AD32" i="7"/>
  <c r="AD8" i="7"/>
  <c r="AD18" i="7"/>
  <c r="Z4" i="7"/>
  <c r="AE4" i="7"/>
  <c r="W3" i="7"/>
  <c r="AD6" i="7"/>
  <c r="AG3" i="7"/>
  <c r="AE32" i="7"/>
  <c r="W31" i="7"/>
  <c r="AE8" i="7"/>
  <c r="W17" i="7"/>
  <c r="AG16" i="7"/>
  <c r="AF15" i="7"/>
  <c r="AE12" i="7"/>
  <c r="AH6" i="7"/>
  <c r="AG12" i="7"/>
  <c r="AF33" i="7"/>
  <c r="AG31" i="7"/>
  <c r="AG7" i="7"/>
  <c r="AG17" i="7"/>
  <c r="AE6" i="7"/>
  <c r="AD33" i="7"/>
  <c r="AF32" i="7"/>
  <c r="AF8" i="7"/>
  <c r="AF18" i="7"/>
  <c r="AF16" i="7"/>
  <c r="AF4" i="7"/>
  <c r="AF6" i="7"/>
  <c r="AF12" i="7"/>
  <c r="Z33" i="7"/>
  <c r="AH31" i="7"/>
  <c r="AH7" i="7"/>
  <c r="AH17" i="7"/>
  <c r="AH15" i="7"/>
  <c r="AH3" i="7"/>
  <c r="AH5" i="7"/>
  <c r="AH11" i="7"/>
  <c r="AH33" i="7"/>
  <c r="Y9" i="6"/>
  <c r="Y11" i="6"/>
  <c r="AH12" i="6"/>
  <c r="Y8" i="6"/>
  <c r="W10" i="6"/>
  <c r="AF3" i="6"/>
  <c r="AF13" i="6"/>
  <c r="AH8" i="6"/>
  <c r="W9" i="6"/>
  <c r="AH4" i="6"/>
  <c r="AH10" i="6"/>
  <c r="W14" i="6"/>
  <c r="Y4" i="6"/>
  <c r="W7" i="6"/>
  <c r="W13" i="6"/>
  <c r="AH14" i="6"/>
  <c r="AF9" i="6"/>
  <c r="AF7" i="6"/>
  <c r="W11" i="6"/>
  <c r="W12" i="6"/>
  <c r="AD4" i="6"/>
  <c r="W3" i="6"/>
  <c r="Y14" i="6"/>
  <c r="Y13" i="6"/>
  <c r="AG7" i="6"/>
  <c r="AG9" i="6"/>
  <c r="Z9" i="6"/>
  <c r="W8" i="6"/>
  <c r="AE4" i="6"/>
  <c r="W4" i="6"/>
  <c r="AF11" i="6"/>
  <c r="Z8" i="6"/>
  <c r="AG3" i="6"/>
  <c r="Z14" i="6"/>
  <c r="AE14" i="6"/>
  <c r="AF12" i="6"/>
  <c r="AE10" i="6"/>
  <c r="AG8" i="6"/>
  <c r="AE7" i="6"/>
  <c r="Z4" i="6"/>
  <c r="AE13" i="6"/>
  <c r="AE11" i="6"/>
  <c r="Z11" i="6"/>
  <c r="Z13" i="6"/>
  <c r="AD8" i="6"/>
  <c r="AG4" i="6"/>
  <c r="AG13" i="6"/>
  <c r="AG14" i="6"/>
  <c r="AG12" i="6"/>
  <c r="AG10" i="6"/>
  <c r="AE9" i="6"/>
  <c r="AE3" i="6"/>
  <c r="AG11" i="6"/>
  <c r="AE8" i="6"/>
  <c r="AD11" i="6"/>
  <c r="AD9" i="6"/>
  <c r="AD13" i="6"/>
  <c r="AF10" i="6"/>
  <c r="AF8" i="6"/>
  <c r="AF4" i="6"/>
  <c r="AE12" i="6"/>
  <c r="AF14" i="6"/>
  <c r="AH13" i="6"/>
  <c r="AH11" i="6"/>
  <c r="AH9" i="6"/>
  <c r="AH7" i="6"/>
  <c r="AH3" i="6"/>
  <c r="AD14" i="6"/>
  <c r="W5" i="4"/>
  <c r="W7" i="4"/>
  <c r="Y39" i="4"/>
  <c r="W14" i="4"/>
  <c r="W15" i="4"/>
  <c r="W4" i="4"/>
  <c r="AH4" i="4"/>
  <c r="W17" i="4"/>
  <c r="Y10" i="4"/>
  <c r="W3" i="4"/>
  <c r="AF38" i="4"/>
  <c r="Y4" i="4"/>
  <c r="AF19" i="4"/>
  <c r="W16" i="4"/>
  <c r="AF17" i="4"/>
  <c r="Y17" i="4"/>
  <c r="AG10" i="4"/>
  <c r="Z10" i="4"/>
  <c r="AH6" i="4"/>
  <c r="AH16" i="4"/>
  <c r="AE5" i="4"/>
  <c r="AG3" i="4"/>
  <c r="Y6" i="4"/>
  <c r="AG5" i="4"/>
  <c r="W19" i="4"/>
  <c r="AF9" i="4"/>
  <c r="Y8" i="4"/>
  <c r="AG39" i="4"/>
  <c r="AD39" i="4"/>
  <c r="W8" i="4"/>
  <c r="AE10" i="4"/>
  <c r="AF7" i="4"/>
  <c r="AG8" i="4"/>
  <c r="AH8" i="4"/>
  <c r="Z8" i="4"/>
  <c r="W38" i="4"/>
  <c r="W9" i="4"/>
  <c r="AG4" i="4"/>
  <c r="AD4" i="4"/>
  <c r="AG18" i="4"/>
  <c r="AH18" i="4"/>
  <c r="AE39" i="4"/>
  <c r="W39" i="4"/>
  <c r="AH39" i="4"/>
  <c r="AE38" i="4"/>
  <c r="AE19" i="4"/>
  <c r="AG16" i="4"/>
  <c r="AD15" i="4"/>
  <c r="AH10" i="4"/>
  <c r="AE9" i="4"/>
  <c r="AE6" i="4"/>
  <c r="W6" i="4"/>
  <c r="AF15" i="4"/>
  <c r="AG17" i="4"/>
  <c r="AD17" i="4"/>
  <c r="AE15" i="4"/>
  <c r="Z4" i="4"/>
  <c r="AF3" i="4"/>
  <c r="AE3" i="4"/>
  <c r="AG38" i="4"/>
  <c r="AG19" i="4"/>
  <c r="Z19" i="4"/>
  <c r="AE16" i="4"/>
  <c r="AG14" i="4"/>
  <c r="AG9" i="4"/>
  <c r="AE7" i="4"/>
  <c r="Y43" i="4"/>
  <c r="Z39" i="4"/>
  <c r="AH19" i="4"/>
  <c r="AG15" i="4"/>
  <c r="Z15" i="4"/>
  <c r="AH14" i="4"/>
  <c r="AF5" i="4"/>
  <c r="AE8" i="4"/>
  <c r="AG6" i="4"/>
  <c r="Z6" i="4"/>
  <c r="AE4" i="4"/>
  <c r="AE18" i="4"/>
  <c r="Y19" i="4"/>
  <c r="AE17" i="4"/>
  <c r="Y15" i="4"/>
  <c r="AE14" i="4"/>
  <c r="AG7" i="4"/>
  <c r="W18" i="4"/>
  <c r="W10" i="4"/>
  <c r="AF39" i="4"/>
  <c r="AF18" i="4"/>
  <c r="AF16" i="4"/>
  <c r="AF14" i="4"/>
  <c r="AF10" i="4"/>
  <c r="AF8" i="4"/>
  <c r="AF6" i="4"/>
  <c r="AF4" i="4"/>
  <c r="AD19" i="4"/>
  <c r="Z17" i="4"/>
  <c r="AH38" i="4"/>
  <c r="AH17" i="4"/>
  <c r="AH15" i="4"/>
  <c r="AD10" i="4"/>
  <c r="AH9" i="4"/>
  <c r="AD8" i="4"/>
  <c r="AH7" i="4"/>
  <c r="AD6" i="4"/>
  <c r="AH5" i="4"/>
  <c r="AH3" i="4"/>
  <c r="W12" i="4"/>
  <c r="AF43" i="4"/>
  <c r="Z23" i="4"/>
  <c r="AH42" i="4"/>
  <c r="AD12" i="4"/>
  <c r="AH11" i="4"/>
  <c r="AE42" i="4"/>
  <c r="AF12" i="4"/>
  <c r="AH23" i="4"/>
  <c r="AG23" i="4"/>
  <c r="AD23" i="4"/>
  <c r="AD43" i="4"/>
  <c r="AH43" i="4"/>
  <c r="AF42" i="4"/>
  <c r="AG43" i="4"/>
  <c r="Y12" i="4"/>
  <c r="Z43" i="4"/>
  <c r="AE12" i="4"/>
  <c r="W11" i="4"/>
  <c r="W22" i="4"/>
  <c r="AE23" i="4"/>
  <c r="AF23" i="4"/>
  <c r="AD44" i="4"/>
  <c r="AG11" i="4"/>
  <c r="AG13" i="4"/>
  <c r="AG22" i="4"/>
  <c r="AH22" i="4"/>
  <c r="AE11" i="4"/>
  <c r="AF11" i="4"/>
  <c r="AF22" i="4"/>
  <c r="Y44" i="4"/>
  <c r="AG12" i="4"/>
  <c r="AH12" i="4"/>
  <c r="Z12" i="4"/>
  <c r="AE22" i="4"/>
  <c r="W23" i="4"/>
  <c r="Y23" i="4"/>
  <c r="AE43" i="4"/>
  <c r="AG42" i="4"/>
  <c r="AH44" i="4"/>
  <c r="Y13" i="4"/>
  <c r="W42" i="4"/>
  <c r="W43" i="4"/>
  <c r="AH13" i="4"/>
  <c r="AH24" i="4"/>
  <c r="Y24" i="4"/>
  <c r="AE13" i="4"/>
  <c r="Z13" i="4"/>
  <c r="AE44" i="4"/>
  <c r="AG24" i="4"/>
  <c r="Z44" i="4"/>
  <c r="AF24" i="4"/>
  <c r="AD13" i="4"/>
  <c r="AE24" i="4"/>
  <c r="AF44" i="4"/>
  <c r="Z24" i="4"/>
  <c r="AD24" i="4"/>
  <c r="AG44" i="4"/>
  <c r="W44" i="4"/>
  <c r="AF13" i="4"/>
  <c r="W5" i="3"/>
  <c r="Y23" i="3"/>
  <c r="Y19" i="3"/>
  <c r="W4" i="3"/>
  <c r="AG6" i="3"/>
  <c r="AF11" i="3"/>
  <c r="AE19" i="3"/>
  <c r="Y6" i="3"/>
  <c r="AG4" i="3"/>
  <c r="AH22" i="3"/>
  <c r="AH18" i="3"/>
  <c r="AF5" i="3"/>
  <c r="AE23" i="3"/>
  <c r="AE17" i="3"/>
  <c r="AH6" i="3"/>
  <c r="W6" i="3"/>
  <c r="W22" i="3"/>
  <c r="W18" i="3"/>
  <c r="AG12" i="3"/>
  <c r="W26" i="3"/>
  <c r="AE11" i="3"/>
  <c r="AH12" i="3"/>
  <c r="W12" i="3"/>
  <c r="Y27" i="3"/>
  <c r="AH16" i="3"/>
  <c r="W16" i="3"/>
  <c r="AH4" i="3"/>
  <c r="Y17" i="3"/>
  <c r="Y12" i="3"/>
  <c r="AE5" i="3"/>
  <c r="AF27" i="3"/>
  <c r="Z12" i="3"/>
  <c r="AG11" i="3"/>
  <c r="Z6" i="3"/>
  <c r="AG5" i="3"/>
  <c r="Z4" i="3"/>
  <c r="AE12" i="3"/>
  <c r="AE6" i="3"/>
  <c r="AE4" i="3"/>
  <c r="AG3" i="3"/>
  <c r="W27" i="3"/>
  <c r="AG22" i="3"/>
  <c r="AG18" i="3"/>
  <c r="AG16" i="3"/>
  <c r="W19" i="3"/>
  <c r="AG23" i="3"/>
  <c r="AG19" i="3"/>
  <c r="AG17" i="3"/>
  <c r="AE3" i="3"/>
  <c r="AE22" i="3"/>
  <c r="AE18" i="3"/>
  <c r="AE16" i="3"/>
  <c r="W23" i="3"/>
  <c r="W17" i="3"/>
  <c r="AF23" i="3"/>
  <c r="AF19" i="3"/>
  <c r="AF17" i="3"/>
  <c r="W11" i="3"/>
  <c r="AD23" i="3"/>
  <c r="AD17" i="3"/>
  <c r="AF22" i="3"/>
  <c r="AF18" i="3"/>
  <c r="AF16" i="3"/>
  <c r="AF12" i="3"/>
  <c r="AF6" i="3"/>
  <c r="AF4" i="3"/>
  <c r="Z23" i="3"/>
  <c r="Z19" i="3"/>
  <c r="Z17" i="3"/>
  <c r="W28" i="3"/>
  <c r="AH23" i="3"/>
  <c r="AH19" i="3"/>
  <c r="AH17" i="3"/>
  <c r="AD12" i="3"/>
  <c r="AH11" i="3"/>
  <c r="AD6" i="3"/>
  <c r="AH5" i="3"/>
  <c r="AD4" i="3"/>
  <c r="AH3" i="3"/>
  <c r="Q6" i="12"/>
  <c r="T6" i="12"/>
  <c r="S6" i="12"/>
  <c r="AF3" i="12"/>
  <c r="AE3" i="12"/>
  <c r="R6" i="12"/>
  <c r="AH3" i="12"/>
  <c r="AG3" i="12"/>
  <c r="U6" i="12"/>
  <c r="AH14" i="3"/>
  <c r="Z27" i="3"/>
  <c r="AD27" i="3"/>
  <c r="AH26" i="3"/>
  <c r="AE26" i="3"/>
  <c r="W14" i="3"/>
  <c r="AF26" i="3"/>
  <c r="Y14" i="3"/>
  <c r="AH13" i="3"/>
  <c r="Y28" i="3"/>
  <c r="AF13" i="3"/>
  <c r="AE13" i="3"/>
  <c r="AG13" i="3"/>
  <c r="AG14" i="3"/>
  <c r="W13" i="3"/>
  <c r="AE27" i="3"/>
  <c r="AG26" i="3"/>
  <c r="AG27" i="3"/>
  <c r="AH27" i="3"/>
  <c r="Z28" i="3"/>
  <c r="AG4" i="12"/>
  <c r="AH4" i="12"/>
  <c r="AG15" i="3"/>
  <c r="AH15" i="3"/>
  <c r="AF28" i="3"/>
  <c r="AE28" i="3"/>
  <c r="AG28" i="3"/>
  <c r="AH28" i="3"/>
  <c r="AG6" i="12"/>
  <c r="AH6" i="12"/>
  <c r="W24" i="4"/>
  <c r="L6" i="12" l="1"/>
  <c r="AC4" i="12"/>
  <c r="AB48" i="16"/>
  <c r="D13" i="16"/>
  <c r="W13" i="16"/>
  <c r="L15" i="3"/>
  <c r="AA14" i="3"/>
  <c r="J4" i="12"/>
  <c r="J6" i="12" s="1"/>
  <c r="I15" i="3"/>
  <c r="Z14" i="3"/>
  <c r="AD14" i="3"/>
  <c r="AC14" i="3"/>
  <c r="AB45" i="13"/>
  <c r="AD45" i="13"/>
  <c r="I46" i="13"/>
  <c r="I4" i="12"/>
  <c r="I19" i="13"/>
  <c r="AD19" i="13"/>
  <c r="AB18" i="13"/>
  <c r="AC18" i="13"/>
  <c r="AA18" i="13"/>
  <c r="Z18" i="13"/>
  <c r="K13" i="16"/>
  <c r="Z12" i="16"/>
  <c r="K4" i="12"/>
  <c r="AC12" i="16"/>
  <c r="AB12" i="16"/>
  <c r="W12" i="16"/>
  <c r="AE43" i="15"/>
  <c r="AF43" i="15"/>
  <c r="P4" i="12"/>
  <c r="P6" i="12" s="1"/>
  <c r="Y43" i="15"/>
  <c r="W43" i="15"/>
  <c r="X43" i="15"/>
  <c r="X42" i="15"/>
  <c r="W48" i="7"/>
  <c r="W46" i="7"/>
  <c r="C3" i="12"/>
  <c r="W3" i="12" s="1"/>
  <c r="AE48" i="16"/>
  <c r="AF48" i="16"/>
  <c r="Y48" i="16"/>
  <c r="C48" i="16"/>
  <c r="AF14" i="3"/>
  <c r="N15" i="3"/>
  <c r="AE14" i="3"/>
  <c r="Y15" i="3"/>
  <c r="X15" i="3"/>
  <c r="W15" i="3"/>
  <c r="X14" i="3"/>
  <c r="F4" i="12"/>
  <c r="F6" i="12" s="1"/>
  <c r="AE19" i="13"/>
  <c r="AF19" i="13"/>
  <c r="X19" i="13"/>
  <c r="W19" i="13"/>
  <c r="W18" i="13"/>
  <c r="AF45" i="13"/>
  <c r="O4" i="12"/>
  <c r="O6" i="12" s="1"/>
  <c r="AF46" i="13"/>
  <c r="AE45" i="13"/>
  <c r="N4" i="12"/>
  <c r="Y45" i="13"/>
  <c r="G4" i="12"/>
  <c r="G46" i="13"/>
  <c r="Y46" i="13" s="1"/>
  <c r="X45" i="13"/>
  <c r="C4" i="12"/>
  <c r="W4" i="12" s="1"/>
  <c r="Z15" i="3" l="1"/>
  <c r="AB15" i="3"/>
  <c r="AC15" i="3"/>
  <c r="AA15" i="3"/>
  <c r="AD15" i="3"/>
  <c r="Z46" i="13"/>
  <c r="AD46" i="13"/>
  <c r="AB46" i="13"/>
  <c r="AA46" i="13"/>
  <c r="AC46" i="13"/>
  <c r="I6" i="12"/>
  <c r="AA19" i="13"/>
  <c r="Z19" i="13"/>
  <c r="AB19" i="13"/>
  <c r="AC19" i="13"/>
  <c r="AD4" i="12"/>
  <c r="Z4" i="12"/>
  <c r="K6" i="12"/>
  <c r="AB13" i="16"/>
  <c r="AD13" i="16"/>
  <c r="AC13" i="16"/>
  <c r="AA13" i="16"/>
  <c r="Z13" i="16"/>
  <c r="X13" i="4"/>
  <c r="W13" i="4"/>
  <c r="W48" i="16"/>
  <c r="X48" i="16"/>
  <c r="AE15" i="3"/>
  <c r="AF15" i="3"/>
  <c r="AF4" i="12"/>
  <c r="AE4" i="12"/>
  <c r="N6" i="12"/>
  <c r="X46" i="13"/>
  <c r="Y4" i="12"/>
  <c r="G6" i="12"/>
  <c r="Y6" i="12" s="1"/>
  <c r="X4" i="12"/>
  <c r="C6" i="12"/>
  <c r="Z6" i="12" l="1"/>
  <c r="AA6" i="12"/>
  <c r="AC6" i="12"/>
  <c r="AD6" i="12"/>
  <c r="AB6" i="12"/>
  <c r="AF6" i="12"/>
  <c r="AE6" i="12"/>
  <c r="X6" i="12"/>
  <c r="W6" i="12"/>
</calcChain>
</file>

<file path=xl/sharedStrings.xml><?xml version="1.0" encoding="utf-8"?>
<sst xmlns="http://schemas.openxmlformats.org/spreadsheetml/2006/main" count="1164" uniqueCount="352">
  <si>
    <t xml:space="preserve">Fichier et Version </t>
  </si>
  <si>
    <t>Référence :</t>
  </si>
  <si>
    <t>Rédigé par :</t>
  </si>
  <si>
    <t>RQR</t>
  </si>
  <si>
    <t>Consignes TAB APP</t>
  </si>
  <si>
    <t>Consignes TAB FC</t>
  </si>
  <si>
    <t>Le dispositif « SAS Prépa Apprentissage » n’entre pas dans le champ de la qualité puisque non reconnu comme une formation professionnelle. Les effectifs Prépa ne sont donc pas à inscrire dans ces tableaux.</t>
  </si>
  <si>
    <t xml:space="preserve">Pour ajouter une ligne, la modification doit apparaître après ligne "TOTAL" de l'onglet concerné. </t>
  </si>
  <si>
    <t xml:space="preserve">Les enquêtes de satisfaction (à chaud) Apprenants sont obligatoires pour tous. </t>
  </si>
  <si>
    <t xml:space="preserve">Pour une modification d'un intitulé de diplôme, contact par mail à la Fonction Centrale Qualité. Pas de modification directement. </t>
  </si>
  <si>
    <t xml:space="preserve">Les enquêtes de satisfaction (à chaud) Entreprises sont à envoyer si l'apprenant a fait un stage en entreprise ou si l'entreprise a mandaté la CMA pour une formation courte de son salarié. </t>
  </si>
  <si>
    <t xml:space="preserve">De courtes enquêtes de satisfactions à froid Ad'Hoc, en remplacement des enquêtes d'insertion, sont pertinentes, mais non obligatoires. </t>
  </si>
  <si>
    <t>INDICATEUR</t>
  </si>
  <si>
    <t>Méthodes de calcul</t>
  </si>
  <si>
    <t>Taux de rupture net</t>
  </si>
  <si>
    <t>taux de présentation à la certification</t>
  </si>
  <si>
    <t>Nombre de présent à l'examen (colonne G) / Nombre d'apprentis au 1er janvier (colonne C)</t>
  </si>
  <si>
    <t>Taux de réussite</t>
  </si>
  <si>
    <t xml:space="preserve">Nombre de reçus (colonne H)/Nombre de présent à l'examen (colonne G) </t>
  </si>
  <si>
    <t xml:space="preserve">L'examen concerne les épreuves finales qui permettent de délivrer la certification visée par le contrat d'apprentissage </t>
  </si>
  <si>
    <t>Le nombre de reçus est le nombre d'apprentis pris en compte au 1er janvier qui ont obtenu la certification visée par le contrat d'apprentissage</t>
  </si>
  <si>
    <t xml:space="preserve">Enquête sur situation à 6 mois après la fin du contrat </t>
  </si>
  <si>
    <t xml:space="preserve">Taux de réponse </t>
  </si>
  <si>
    <t>Taux en emploi</t>
  </si>
  <si>
    <r>
      <t xml:space="preserve">Nombre d'apprentis en emploi </t>
    </r>
    <r>
      <rPr>
        <sz val="10"/>
        <color theme="1"/>
        <rFont val="Calibri"/>
        <family val="2"/>
        <scheme val="minor"/>
      </rPr>
      <t>(colonne I)</t>
    </r>
    <r>
      <rPr>
        <sz val="12"/>
        <color theme="1"/>
        <rFont val="Calibri"/>
        <family val="2"/>
        <scheme val="minor"/>
      </rPr>
      <t xml:space="preserve"> / Nombre total d'apprentis ayant répondu à l'enquête </t>
    </r>
    <r>
      <rPr>
        <sz val="10"/>
        <color theme="1"/>
        <rFont val="Calibri"/>
        <family val="2"/>
        <scheme val="minor"/>
      </rPr>
      <t>(colonne I + colonne K + colonne L)</t>
    </r>
  </si>
  <si>
    <t>Taux en emploi dans le métier visé</t>
  </si>
  <si>
    <r>
      <t>Nombre d'apprentis en emploi dans le métier visé</t>
    </r>
    <r>
      <rPr>
        <sz val="10"/>
        <color theme="1"/>
        <rFont val="Calibri"/>
        <family val="2"/>
        <scheme val="minor"/>
      </rPr>
      <t>(colonne J)</t>
    </r>
    <r>
      <rPr>
        <sz val="12"/>
        <color theme="1"/>
        <rFont val="Calibri"/>
        <family val="2"/>
        <scheme val="minor"/>
      </rPr>
      <t xml:space="preserve"> / Nombre d'apprentis en emploi (colonne I) </t>
    </r>
  </si>
  <si>
    <t>Taux poursuite etude</t>
  </si>
  <si>
    <r>
      <t xml:space="preserve">Nombre d'apprentis en poursuite d'étude </t>
    </r>
    <r>
      <rPr>
        <sz val="10"/>
        <color theme="1"/>
        <rFont val="Calibri"/>
        <family val="2"/>
        <scheme val="minor"/>
      </rPr>
      <t>(colonne K)</t>
    </r>
    <r>
      <rPr>
        <sz val="12"/>
        <color theme="1"/>
        <rFont val="Calibri"/>
        <family val="2"/>
        <scheme val="minor"/>
      </rPr>
      <t xml:space="preserve"> / Nombre total d'apprentis ayant répondu à l'enquête (colonne I + colonne K + colonne L)</t>
    </r>
  </si>
  <si>
    <t>Taux de sorties positives</t>
  </si>
  <si>
    <r>
      <t xml:space="preserve">Nombre d'apprentis en poursuite d'étude </t>
    </r>
    <r>
      <rPr>
        <sz val="10"/>
        <color theme="1"/>
        <rFont val="Calibri"/>
        <family val="2"/>
        <scheme val="minor"/>
      </rPr>
      <t xml:space="preserve">(colonne J) </t>
    </r>
    <r>
      <rPr>
        <sz val="12"/>
        <color theme="1"/>
        <rFont val="Calibri"/>
        <family val="2"/>
        <scheme val="minor"/>
      </rPr>
      <t>+ en emploi</t>
    </r>
    <r>
      <rPr>
        <sz val="10"/>
        <color theme="1"/>
        <rFont val="Calibri"/>
        <family val="2"/>
        <scheme val="minor"/>
      </rPr>
      <t xml:space="preserve"> (colonne K)</t>
    </r>
    <r>
      <rPr>
        <sz val="12"/>
        <color theme="1"/>
        <rFont val="Calibri"/>
        <family val="2"/>
        <scheme val="minor"/>
      </rPr>
      <t xml:space="preserve"> / Nombre d'apprentis ayant répondu à l'enquête</t>
    </r>
    <r>
      <rPr>
        <sz val="10"/>
        <color theme="1"/>
        <rFont val="Calibri"/>
        <family val="2"/>
        <scheme val="minor"/>
      </rPr>
      <t>(colonne I+colonne K+colonne L)</t>
    </r>
  </si>
  <si>
    <t>Enquête de satisfaction des apprentis</t>
  </si>
  <si>
    <t>Taux de réponse</t>
  </si>
  <si>
    <r>
      <t>Nombre d'apprentis enquêtés qui ont répondu</t>
    </r>
    <r>
      <rPr>
        <sz val="10"/>
        <color theme="1"/>
        <rFont val="Calibri"/>
        <family val="2"/>
        <scheme val="minor"/>
      </rPr>
      <t xml:space="preserve"> (colonne N+colonne O+colonne P)</t>
    </r>
    <r>
      <rPr>
        <sz val="12"/>
        <color theme="1"/>
        <rFont val="Calibri"/>
        <family val="2"/>
        <scheme val="minor"/>
      </rPr>
      <t xml:space="preserve"> / Nombre d'apprentis enquêtés (</t>
    </r>
    <r>
      <rPr>
        <sz val="10"/>
        <color theme="1"/>
        <rFont val="Calibri"/>
        <family val="2"/>
        <scheme val="minor"/>
      </rPr>
      <t>colonne N+colonne O+colonne P +colonne Q)</t>
    </r>
  </si>
  <si>
    <t>Concerne l'enquête annuelle auprès des apprentis pris en compte le 1er janvier n</t>
  </si>
  <si>
    <t>Taux satisfaction apprentis</t>
  </si>
  <si>
    <r>
      <t>Nombre d'apprentis satisfaits et trés satisfaits</t>
    </r>
    <r>
      <rPr>
        <sz val="10"/>
        <color theme="1"/>
        <rFont val="Calibri"/>
        <family val="2"/>
        <scheme val="minor"/>
      </rPr>
      <t xml:space="preserve"> (colonne N+colonne O) </t>
    </r>
    <r>
      <rPr>
        <sz val="12"/>
        <color theme="1"/>
        <rFont val="Calibri"/>
        <family val="2"/>
        <scheme val="minor"/>
      </rPr>
      <t xml:space="preserve">/ Nombre d'apprentis ayant répondu à l'enquête </t>
    </r>
    <r>
      <rPr>
        <sz val="10"/>
        <color theme="1"/>
        <rFont val="Calibri"/>
        <family val="2"/>
        <scheme val="minor"/>
      </rPr>
      <t>(colonne N+colonne O +colonne P</t>
    </r>
    <r>
      <rPr>
        <sz val="12"/>
        <color theme="1"/>
        <rFont val="Calibri"/>
        <family val="2"/>
        <scheme val="minor"/>
      </rPr>
      <t>)</t>
    </r>
  </si>
  <si>
    <t>Enquête de satisfaction des entreprises</t>
  </si>
  <si>
    <t>Concerne l'enquête annuelle auprès des apprentis pris en compte le 1er janvier</t>
  </si>
  <si>
    <t>Taux satisfaction entreprises</t>
  </si>
  <si>
    <t>Nb apprentis au 1er janvier</t>
  </si>
  <si>
    <t>Nb apprentis en mobilité européenne</t>
  </si>
  <si>
    <t>Nb apprentis en situation d'handicap</t>
  </si>
  <si>
    <t xml:space="preserve">Nb de rupture </t>
  </si>
  <si>
    <t>Examen</t>
  </si>
  <si>
    <t>Enquête sur situation 6 mois après la fin du contrat</t>
  </si>
  <si>
    <t>Enquête annuelle de satisfaction apprenti</t>
  </si>
  <si>
    <t>Enquête annuelle de satisfaction entreprise</t>
  </si>
  <si>
    <t>Taux de rupture</t>
  </si>
  <si>
    <t>Taux de Présentation</t>
  </si>
  <si>
    <t xml:space="preserve">Taux de réussite </t>
  </si>
  <si>
    <t>Enquêtes annuelles  de satisfaction</t>
  </si>
  <si>
    <t>Nb présents à l'examen</t>
  </si>
  <si>
    <t>Nb de reçus</t>
  </si>
  <si>
    <t>Nb en emploi</t>
  </si>
  <si>
    <t>Nb en emploi dans le métier visé</t>
  </si>
  <si>
    <t xml:space="preserve">Nb en poursuite formation </t>
  </si>
  <si>
    <t>Nb autres situation</t>
  </si>
  <si>
    <t>Nb pas de réponse</t>
  </si>
  <si>
    <t>Nb très satisfait</t>
  </si>
  <si>
    <t>Nb satisfait</t>
  </si>
  <si>
    <t>Nb autres réponses</t>
  </si>
  <si>
    <t xml:space="preserve"> DONT Taux en emploi dans le métier visé</t>
  </si>
  <si>
    <t>Taux de poursuite d'étude</t>
  </si>
  <si>
    <t>Taux satisfaction apprenti</t>
  </si>
  <si>
    <t>Taux satisfaction entreprise</t>
  </si>
  <si>
    <t>1ère année</t>
  </si>
  <si>
    <t>2ème année</t>
  </si>
  <si>
    <t>Les 2 années (1ère et 2ème)</t>
  </si>
  <si>
    <t>CAP Cuisine</t>
  </si>
  <si>
    <t>CS Cuisinier en dessert de restaurant</t>
  </si>
  <si>
    <t>BP Art de la cuisine</t>
  </si>
  <si>
    <t>Total métier "cuisine"</t>
  </si>
  <si>
    <t>CAP Commercialisation et services hôtel-café-restaurant</t>
  </si>
  <si>
    <t>CAP Production et Service en Restaurations (rapide, collective et cafétéria)</t>
  </si>
  <si>
    <t>CS Employé Barman</t>
  </si>
  <si>
    <t>BP Art du service et commercialisation en restaurant</t>
  </si>
  <si>
    <t>CS Sommellerie</t>
  </si>
  <si>
    <t>Total métier "Service hôtellerie"</t>
  </si>
  <si>
    <t>BP JEPS Activités de la forme</t>
  </si>
  <si>
    <t>BP JEPS Rugby à XV</t>
  </si>
  <si>
    <t>BTS tourisme</t>
  </si>
  <si>
    <t>CAP carossier automobile</t>
  </si>
  <si>
    <t>CAP Peinture automobile</t>
  </si>
  <si>
    <t>TFP Carrossier peintre</t>
  </si>
  <si>
    <t>Total métier "carrosserie"</t>
  </si>
  <si>
    <t>CAP Maintenance des véhicules Option Véhicules de Transport Routier</t>
  </si>
  <si>
    <t>CAP Mécanicien cycle</t>
  </si>
  <si>
    <t>TFP Mécanicien automobile</t>
  </si>
  <si>
    <t>TP Mécanicien automobile</t>
  </si>
  <si>
    <t>TP Mécanicien réparateur motocycles</t>
  </si>
  <si>
    <t>TP Technicien électromécanicien auto</t>
  </si>
  <si>
    <t>Brevet Technicien Supérieur  Maintenance des Véhicules Option Motocycles</t>
  </si>
  <si>
    <t>TPF réceptionnaire aprés-vente véhicule léger</t>
  </si>
  <si>
    <t>TPF Technicien Expert Après-Vente  automobile- TEAVA</t>
  </si>
  <si>
    <t>Total métier "automobile"</t>
  </si>
  <si>
    <t>CAP Maintenance des matériels Option A matériels agricoles</t>
  </si>
  <si>
    <t>CAP Maintenance des matériels Option B matériels de construction et manutention</t>
  </si>
  <si>
    <t>CAP Maintenance des matériels Option C Matériels espaces verts</t>
  </si>
  <si>
    <t>TP Conduite installation de machines automatisées</t>
  </si>
  <si>
    <t>TP Mécanicine réparateur de matériels de chantier</t>
  </si>
  <si>
    <t>Bac Pro Maintenance des matériels option matériels agricoles</t>
  </si>
  <si>
    <t>Bac Pro Maintenance des matériels option matériels de construction et manutention</t>
  </si>
  <si>
    <t>Bac Pro Maintenance des matériels optionMatériels espaces verts</t>
  </si>
  <si>
    <t>TP Technicien de maintenance d'engins et de matériels "machinisme agricole"</t>
  </si>
  <si>
    <t>TP Technicien maintenance chantiers</t>
  </si>
  <si>
    <t>BTS Maintenance matériels de construction et manutention</t>
  </si>
  <si>
    <t>BTS techniques et services en matériels agricoles</t>
  </si>
  <si>
    <t>Total "maintenance matériels"</t>
  </si>
  <si>
    <t>Taux den emploi</t>
  </si>
  <si>
    <t>CAP Métiers de la coiffure</t>
  </si>
  <si>
    <t>CS Coiffure coupe couleur</t>
  </si>
  <si>
    <t xml:space="preserve">BP Coiffure  </t>
  </si>
  <si>
    <t>BM Coiffeur</t>
  </si>
  <si>
    <t>Total métiers de la coiffure</t>
  </si>
  <si>
    <t>CAP Esthétique - Cosmétique - parfumerie</t>
  </si>
  <si>
    <t>BP Esthétique- Cosmétique Parfumerie</t>
  </si>
  <si>
    <t>Total métiers de l'esthétique</t>
  </si>
  <si>
    <t>CAP Fleuriste</t>
  </si>
  <si>
    <t>BP Fleuriste</t>
  </si>
  <si>
    <t>BTM Fleuriste</t>
  </si>
  <si>
    <t>BM Fleuriste</t>
  </si>
  <si>
    <t>Total métier "fleuristerie"</t>
  </si>
  <si>
    <t>TFP Prothésiste dentaire</t>
  </si>
  <si>
    <t>TP Auxiliaire en prothèse dentaire</t>
  </si>
  <si>
    <t>Total prothésiste dentaire</t>
  </si>
  <si>
    <t>CAP Métiers de la mode : vêtement flou</t>
  </si>
  <si>
    <t>Total métiers  de la mode</t>
  </si>
  <si>
    <t>Total métiers "Métiers de l'image"</t>
  </si>
  <si>
    <t>CAP Equipier Polyvalent du Commerce</t>
  </si>
  <si>
    <t>CAP Primeur</t>
  </si>
  <si>
    <t>TP Employé administratif et d'accueil</t>
  </si>
  <si>
    <t>TP Employé commercial</t>
  </si>
  <si>
    <t>Bac Pro Métiers du commerce et de la Vente Option A animation et gestion de l'espace commercial</t>
  </si>
  <si>
    <t>Bac Pro Métiers du commerce et de la Vente Option B Porspection clientèle et valoraisation de l'offre commerciale</t>
  </si>
  <si>
    <t>TP Conseiller de vente</t>
  </si>
  <si>
    <t>TP Secrétaire assistant</t>
  </si>
  <si>
    <t>TP Secrétaire comptable</t>
  </si>
  <si>
    <t>BTS Conseil et commercialisation de solutions techniques</t>
  </si>
  <si>
    <t>BTS Management commercial opérationnel</t>
  </si>
  <si>
    <t>Total  métiers "Commerce"</t>
  </si>
  <si>
    <t>BTS Gestion de la PME</t>
  </si>
  <si>
    <t>Titre Entrepreneur de la petite entreprise (CNAM)</t>
  </si>
  <si>
    <t>TP Gestionnaire de paie</t>
  </si>
  <si>
    <t>Licence Professionnelle management et gestion des organisations (Université Champolion)</t>
  </si>
  <si>
    <t>Licence Professionnelle Métiers de l'entrepreneuriat (CNAM)</t>
  </si>
  <si>
    <t>Total  métiers "Gestion"</t>
  </si>
  <si>
    <t>CAP Charpentier bois</t>
  </si>
  <si>
    <t>CAP conducteur d'engins de travaux publics et carrieres</t>
  </si>
  <si>
    <t>CAP Couvreur</t>
  </si>
  <si>
    <t>CAP Maçon</t>
  </si>
  <si>
    <t>TP Maçon</t>
  </si>
  <si>
    <t>TP Maçon du bâti ancien</t>
  </si>
  <si>
    <t>BP Charpentier bois</t>
  </si>
  <si>
    <t>BP Couvreur</t>
  </si>
  <si>
    <t>BP Maçon</t>
  </si>
  <si>
    <t>TP Chef d'équipe gros œuvre</t>
  </si>
  <si>
    <t>BTS Bâtiment</t>
  </si>
  <si>
    <t>Total filière Bâtiment "Gros Œuvre"</t>
  </si>
  <si>
    <t>CAP Electricien</t>
  </si>
  <si>
    <t>CAP Installateur en froid et conditionnement de l'air</t>
  </si>
  <si>
    <t xml:space="preserve">CAP Monteur en installations sanitaires </t>
  </si>
  <si>
    <t>CAP Monteur en installations thermiques</t>
  </si>
  <si>
    <t>TP Electricien d'équipement du bâtiment</t>
  </si>
  <si>
    <t>TP Technicien intervention en froid commercial et climatisation</t>
  </si>
  <si>
    <t>Bac Pro Installateur en chauffage, climatisation et energies renouvelables</t>
  </si>
  <si>
    <t>Bac Pro Métiers de l'électricité et ses environnements connectés EEEC</t>
  </si>
  <si>
    <t>Bac Pro Métiers du froid et des énergies renouvelables</t>
  </si>
  <si>
    <t xml:space="preserve">BP électricien </t>
  </si>
  <si>
    <t>BP Monteur en installations de génie climatique et sanitaire</t>
  </si>
  <si>
    <t>TP Technicien d'Installation en Equipements de Confort Climatique (TIECC, anciennement TICCSER)</t>
  </si>
  <si>
    <t>BM Installateur en équipements électriques</t>
  </si>
  <si>
    <t>BTS Fluides énergies domotiques A. Génie clim et fluidique</t>
  </si>
  <si>
    <t>BTS Fluides énergies domotiques B. Froid et conditionnement de l'air</t>
  </si>
  <si>
    <t>BTS Fluides énergies domotiques C. Domotique et bâtiments communicants</t>
  </si>
  <si>
    <t>Total filière Bâtiment "Energie"</t>
  </si>
  <si>
    <t>CAP Carreleur Mosaïste</t>
  </si>
  <si>
    <t>CAP Ebéniste</t>
  </si>
  <si>
    <t xml:space="preserve">CAP Menuisier Fabriquant </t>
  </si>
  <si>
    <t>CAP Menuisier installateur</t>
  </si>
  <si>
    <t>CAP Métallier</t>
  </si>
  <si>
    <t>CAP Métiers du plâtre et de l'isolation</t>
  </si>
  <si>
    <t>CAP Peintre applicateur de revêtement</t>
  </si>
  <si>
    <t>CAP Réalisation industrielles en chaudronnerie ou soudage, option B : soudage</t>
  </si>
  <si>
    <t>CS Platrier</t>
  </si>
  <si>
    <t>TP Solier moquettiste</t>
  </si>
  <si>
    <t>Bac Pro Technicien menuiserie agenceur TMA</t>
  </si>
  <si>
    <t>BP Menuisier</t>
  </si>
  <si>
    <t>BP Métiers du plâtre et de l'isolation</t>
  </si>
  <si>
    <t>BP Peinture applicateur de revêtements</t>
  </si>
  <si>
    <t>TP Facadier peintre</t>
  </si>
  <si>
    <t>TP Technicien d'études en agencement intérieur</t>
  </si>
  <si>
    <t>BM Menuisier de bâtiment et d'agencement</t>
  </si>
  <si>
    <t>BTS Finition, aménagement des bâtiments: conception et réalisation</t>
  </si>
  <si>
    <t>Total filière Bâtiment "Aménagement finition"</t>
  </si>
  <si>
    <t>CAP Art de la reliure</t>
  </si>
  <si>
    <t>CAP Arts du verre et du cristal</t>
  </si>
  <si>
    <t>CAP Arts et techniques du verre Option décorateur sur verre</t>
  </si>
  <si>
    <t xml:space="preserve"> CAP Arts et techniques du verre option vitrailliste</t>
  </si>
  <si>
    <t>CAP Bronzier Option ciseleur  sur bronze</t>
  </si>
  <si>
    <t>CAP Bronzier Option monteur en bronze</t>
  </si>
  <si>
    <t>CAP Bronzier Option tourneur  sur bronze</t>
  </si>
  <si>
    <t xml:space="preserve">CAP Décoration en céramique </t>
  </si>
  <si>
    <t xml:space="preserve">CAP Encadreur </t>
  </si>
  <si>
    <t>CAP Métiers de la gravure Option A: gravure d'ornementation</t>
  </si>
  <si>
    <t>CAP Métiers de la gravure Option B: gravure d'mpression</t>
  </si>
  <si>
    <t>CAP Métiers de la gravure  Option C: gravure en modèle</t>
  </si>
  <si>
    <t>CAP Métiers de la gravure Option D: Marquage poinçonnage</t>
  </si>
  <si>
    <t>CAP Modèles et moules céramiques</t>
  </si>
  <si>
    <t>CAP Mouleur Noyauteur Cuivre et Bronze</t>
  </si>
  <si>
    <t>CAP Souffleur de verre option "Enseigne Lumineuse"</t>
  </si>
  <si>
    <t>CAP Souffleur de verre option "verrerie scientifique"</t>
  </si>
  <si>
    <t>CAP Staffeur Ornemaniste</t>
  </si>
  <si>
    <t>CAP Tournage en céramique</t>
  </si>
  <si>
    <t>CAP Instruments coupants et de chirurgie spécialisé coutellerie</t>
  </si>
  <si>
    <t>Total filière Métiers d'Art</t>
  </si>
  <si>
    <t xml:space="preserve">Année </t>
  </si>
  <si>
    <t>Centre de Formation d'Apprentis de</t>
  </si>
  <si>
    <t xml:space="preserve">TOTAL </t>
  </si>
  <si>
    <t>Total métier "Sport et tourisme"</t>
  </si>
  <si>
    <t>CAP Maintenance des véhicules  Option Motocycles</t>
  </si>
  <si>
    <t>CAP Maintenance des véhicules  Option Voitures particulières</t>
  </si>
  <si>
    <t>Bac Professionnel  Maintenance des véhicules Option Motocycles</t>
  </si>
  <si>
    <t>Bac Professionnel  Maintenance des véhicules  Option Véhicules de transport routier</t>
  </si>
  <si>
    <t>Bac Professionnel  Maintenance des véhicules automobiles Option Voitures particulières</t>
  </si>
  <si>
    <t>Brevet Technicien Supérieur  Maintenance des Véhicules Option Véhicules de transport routier</t>
  </si>
  <si>
    <t>Brevet Technicien Supérieur  Maintenance des Véhicules Option Voitures particulières</t>
  </si>
  <si>
    <t>CAP Art et techniques de la bijouterie joaillerie Option bijouterie joaillerie</t>
  </si>
  <si>
    <t>BTM Photographe</t>
  </si>
  <si>
    <t>CS zingueur</t>
  </si>
  <si>
    <t xml:space="preserve">CS maintenance des équipements thermiques individuels </t>
  </si>
  <si>
    <r>
      <t xml:space="preserve">Nombre de rupture d'apprentis qui ont rompu leur contrat sans avoir obtenu leur diplôme et sans avoir eu une solution alternative dans les 6 mois suivant la rupture </t>
    </r>
    <r>
      <rPr>
        <sz val="10"/>
        <color theme="1"/>
        <rFont val="Calibri"/>
        <family val="2"/>
        <scheme val="minor"/>
      </rPr>
      <t>(colonne F)</t>
    </r>
    <r>
      <rPr>
        <sz val="12"/>
        <color theme="1"/>
        <rFont val="Calibri"/>
        <family val="2"/>
        <scheme val="minor"/>
      </rPr>
      <t xml:space="preserve"> / Nombre d'apprentis au 1er janvier N </t>
    </r>
    <r>
      <rPr>
        <sz val="10"/>
        <color theme="1"/>
        <rFont val="Calibri"/>
        <family val="2"/>
        <scheme val="minor"/>
      </rPr>
      <t>(colonne C)</t>
    </r>
  </si>
  <si>
    <t>Pour les apprentis de 1ère année, le nombre de rupture est le nombre d'apprentis pris en compte au 1er janvier, qui ont rompu leur contrat au cours de l'année (YPAREO - clôturés entre le 1er janvier N au 31 juillet N)</t>
  </si>
  <si>
    <t>Pour les apprentis de 2ème année, le nombre de rupture est le nombre d'apprentis pris en compte au 1er janvier, qui ont rompu leur contrat avant le 1er juin (YPAREO - clôturés entre le 1er janvier N au 1er juin N)</t>
  </si>
  <si>
    <t>Ne concerne que les apprentis de 2ème année pris en compte le 1er janvier année N</t>
  </si>
  <si>
    <r>
      <t xml:space="preserve"> Nombre d'apprentis enquêtés qui ont répondu</t>
    </r>
    <r>
      <rPr>
        <sz val="10"/>
        <color theme="1"/>
        <rFont val="Calibri"/>
        <family val="2"/>
        <scheme val="minor"/>
      </rPr>
      <t xml:space="preserve"> (colonne I+colonne K+colonne L)</t>
    </r>
    <r>
      <rPr>
        <sz val="12"/>
        <color theme="1"/>
        <rFont val="Calibri"/>
        <family val="2"/>
        <scheme val="minor"/>
      </rPr>
      <t xml:space="preserve"> /Nombre d'apprentis enquêtés (effectif 2ème année au 1er janvier N) (</t>
    </r>
    <r>
      <rPr>
        <sz val="10"/>
        <color theme="1"/>
        <rFont val="Calibri"/>
        <family val="2"/>
        <scheme val="minor"/>
      </rPr>
      <t>colonne I + colonne K + colonne L + colonne M</t>
    </r>
    <r>
      <rPr>
        <sz val="12"/>
        <color theme="1"/>
        <rFont val="Calibri"/>
        <family val="2"/>
        <scheme val="minor"/>
      </rPr>
      <t>)</t>
    </r>
  </si>
  <si>
    <r>
      <t xml:space="preserve"> Nombre d'entreprises enquêtées qui ont répondu </t>
    </r>
    <r>
      <rPr>
        <sz val="10"/>
        <color theme="1"/>
        <rFont val="Calibri"/>
        <family val="2"/>
        <scheme val="minor"/>
      </rPr>
      <t>(colonne R+colonne S+colonne T)</t>
    </r>
    <r>
      <rPr>
        <sz val="12"/>
        <color theme="1"/>
        <rFont val="Calibri"/>
        <family val="2"/>
        <scheme val="minor"/>
      </rPr>
      <t xml:space="preserve"> / Nombre d'entreprises enquêtés</t>
    </r>
    <r>
      <rPr>
        <sz val="10"/>
        <color theme="1"/>
        <rFont val="Calibri"/>
        <family val="2"/>
        <scheme val="minor"/>
      </rPr>
      <t xml:space="preserve"> (colonne R+colonne S+colonne T+colonne U)</t>
    </r>
  </si>
  <si>
    <r>
      <t>Nombre d'entreprises satisfaites et trés satisfaites (</t>
    </r>
    <r>
      <rPr>
        <sz val="10"/>
        <color theme="1"/>
        <rFont val="Calibri"/>
        <family val="2"/>
        <scheme val="minor"/>
      </rPr>
      <t xml:space="preserve">colonne R+colonne S) </t>
    </r>
    <r>
      <rPr>
        <sz val="12"/>
        <color theme="1"/>
        <rFont val="Calibri"/>
        <family val="2"/>
        <scheme val="minor"/>
      </rPr>
      <t xml:space="preserve">/ Nombre d'entreprises enquêtées (si plusieurs entreprises - dernière entreprise enquêtée) </t>
    </r>
    <r>
      <rPr>
        <sz val="10"/>
        <color theme="1"/>
        <rFont val="Calibri"/>
        <family val="2"/>
        <scheme val="minor"/>
      </rPr>
      <t>(colonne R + colonne S +colonne T)</t>
    </r>
  </si>
  <si>
    <t>TABLEAU DE BORD DES APPRENANTS - AUTRES FORMATIONS EN ALTERNANCE (AFA)</t>
  </si>
  <si>
    <t>Tableau de bord des AFA</t>
  </si>
  <si>
    <t>CAP Boucher</t>
  </si>
  <si>
    <t>CAP Charcutier traiteur</t>
  </si>
  <si>
    <t>CS Employé Traiteur</t>
  </si>
  <si>
    <t>CS Vente Conseil en boucherie</t>
  </si>
  <si>
    <t>BP Boucher</t>
  </si>
  <si>
    <t>BP Charcutier Traiteur</t>
  </si>
  <si>
    <t>BM Boucher Charcutier Traiteur</t>
  </si>
  <si>
    <t>CAP Boulanger</t>
  </si>
  <si>
    <t>CAP Chocolatier Confiseur</t>
  </si>
  <si>
    <t>CAP Glacier Fabricant</t>
  </si>
  <si>
    <t>CAP Pâtissier</t>
  </si>
  <si>
    <t>CS Boulangerie spécialisée</t>
  </si>
  <si>
    <t>CS Technqiue de tour en boulangerie et pâtisserie</t>
  </si>
  <si>
    <t>CS Pâtisserie de boutique</t>
  </si>
  <si>
    <t>BP Boulanger</t>
  </si>
  <si>
    <t>BTM Chocolatier</t>
  </si>
  <si>
    <t>BTM Pâtisseir Confiseur Glacier Traiteur</t>
  </si>
  <si>
    <t>BM Boulanger</t>
  </si>
  <si>
    <t>BM Pâtissier Chocolatier Confiseur Glacier Traiteur</t>
  </si>
  <si>
    <t>CAP Poissonnier Ecailler</t>
  </si>
  <si>
    <r>
      <t xml:space="preserve">Si le cycle de formation est généralement de 2 ans, les formations en apprentissage n'ont pas toute la même durée : 
- Les 2ème années sont ceux qui passent l'examen en fin d'année en cours.
Ex 1 : CAP en 1 an/6mois (hors candidats libres, qui n'apparaissent pas dans notre effectif). 
Ex 2 : les redoublants, ayant échoués à l'examen l'année précédente, apparaitront en 2ème année dans 2 TAB APP.  
- Les 1ères années sont ceux qui ne passent pas l'examen à la fin de l'année en cours 
</t>
    </r>
    <r>
      <rPr>
        <sz val="11"/>
        <color rgb="FF00B0F0"/>
        <rFont val="Calibri"/>
        <family val="2"/>
        <scheme val="minor"/>
      </rPr>
      <t xml:space="preserve">- </t>
    </r>
    <r>
      <rPr>
        <b/>
        <sz val="11"/>
        <color rgb="FF00B0F0"/>
        <rFont val="Calibri"/>
        <family val="2"/>
        <scheme val="minor"/>
      </rPr>
      <t>les parcours 3 ans sont portés dans l'année 0 pour la 1er année et en année 2 pour la 2ème année.</t>
    </r>
    <r>
      <rPr>
        <sz val="11"/>
        <color theme="1"/>
        <rFont val="Calibri"/>
        <family val="2"/>
        <scheme val="minor"/>
      </rPr>
      <t xml:space="preserve">
</t>
    </r>
  </si>
  <si>
    <t>Consignes TAB AFA</t>
  </si>
  <si>
    <t>Le cycle de formation est généralement de 1 an aussi les lignes 2ème année seront complétées:
- Les 2ème années sont ceux qui passent l'examen en fin d'année en cours.
Ex 1 : CAP en 1 an/6mois (hors candidats libres, qui n'apparaissent pas dans notre effectif)
le tableau présente les lignes 1ère année pour intérgrer les données en 1er année et en 2ème année</t>
  </si>
  <si>
    <t xml:space="preserve">Ne supprimer aucune ligne. Vous pouvez les griser, les barrer, ou les masquer. 
Ne modifier et n'ajouter aucun calcul. </t>
  </si>
  <si>
    <t>TP Commis de cuisine</t>
  </si>
  <si>
    <t>TP Cuisinier en Restauration Collective</t>
  </si>
  <si>
    <t>BP JEPS Activités Physique pour tous</t>
  </si>
  <si>
    <t>BP JEPS ANIMATEUR MENTION Animateur Sociao-éducative ou culturelle</t>
  </si>
  <si>
    <t>Bac Professionnel carrossier peintre automobile</t>
  </si>
  <si>
    <t xml:space="preserve">TP Mécanicien réparateur de matériels agricoles </t>
  </si>
  <si>
    <t xml:space="preserve">TP Mécanicien réparateur de matériels d'espaces verts </t>
  </si>
  <si>
    <t>BM Esthéticien - cosméticien</t>
  </si>
  <si>
    <t>BTS - Métiers de l'esthétique, de la cosméique et de la parfumerie</t>
  </si>
  <si>
    <t>BTMS Prothésiste dentaire</t>
  </si>
  <si>
    <t>TP Agent magasinier</t>
  </si>
  <si>
    <t>TP Employé technicien vendeur en magasin de sport option cycle</t>
  </si>
  <si>
    <t>TP Négociateur technico commercial</t>
  </si>
  <si>
    <t>TP Manageur d'unité marchande</t>
  </si>
  <si>
    <t xml:space="preserve">CAP Intervention  en maintenance technique des bâtiments </t>
  </si>
  <si>
    <t>TP Agent de maintenance du bâtiment</t>
  </si>
  <si>
    <t>TP Tailleur de pierre</t>
  </si>
  <si>
    <t>Bac Pro Interventions sur patrimoine bati (maçonnerie, charpente, couverture)</t>
  </si>
  <si>
    <t>TP Technicien en système de sûreté</t>
  </si>
  <si>
    <t>TP Chargé d'affaire à la rénovation énergétique du bâtiment</t>
  </si>
  <si>
    <t>TP Contructeur bois</t>
  </si>
  <si>
    <t>TP Peintre décorateur en bâtiment</t>
  </si>
  <si>
    <t>ANNEE N-1</t>
  </si>
  <si>
    <t>ANNEE N</t>
  </si>
  <si>
    <t>ANNEE N+1</t>
  </si>
  <si>
    <t>Effectifs AFA</t>
  </si>
  <si>
    <t>Envoi enquête satisfaction APP</t>
  </si>
  <si>
    <t>Envoi enquête satisfaction AFA</t>
  </si>
  <si>
    <t>AU 1/01/N</t>
  </si>
  <si>
    <t>Nombre APP en mobilité</t>
  </si>
  <si>
    <t>Nombre APP PSH</t>
  </si>
  <si>
    <t>Nombre APP présents aux examens</t>
  </si>
  <si>
    <t>Nombre APP reçus aux examens</t>
  </si>
  <si>
    <t>AU 31/07/N</t>
  </si>
  <si>
    <t>Nombre AFA en mobilité</t>
  </si>
  <si>
    <t>Nombre AFA PSH</t>
  </si>
  <si>
    <t>Nombre AFA présents aux examens</t>
  </si>
  <si>
    <t>Nombre AFA reçus aux examens</t>
  </si>
  <si>
    <t>AU 31/12/N</t>
  </si>
  <si>
    <t>Effectifs FC</t>
  </si>
  <si>
    <t>Effectifs APP</t>
  </si>
  <si>
    <t>Enquête de satisfaction entreprise APP</t>
  </si>
  <si>
    <t>Envoi enquête de satisfaction professeurs formateurs AFA</t>
  </si>
  <si>
    <t>Envoi enquête de satisfaction professeurs formateurs APP</t>
  </si>
  <si>
    <t>Enquête de satisfaction entreprise AFA</t>
  </si>
  <si>
    <t>Enquête de satisfaction FC - stagiaires - formateurs - insertion à 6 mois si concerné au fur et à mesure des sessions de formation</t>
  </si>
  <si>
    <t>Enquête satisfaction financeur n-1</t>
  </si>
  <si>
    <t>Enquête insertion APP
N-1</t>
  </si>
  <si>
    <t>Enquête insertion AFA
 N-1</t>
  </si>
  <si>
    <t xml:space="preserve">Nombre AFA EN rupture nette </t>
  </si>
  <si>
    <t xml:space="preserve">Nombre APP en rupture nette </t>
  </si>
  <si>
    <t>ANNEE N-1/N pour AFA</t>
  </si>
  <si>
    <t>ANNEE N-1/N pour APP</t>
  </si>
  <si>
    <t>AU 31/03/N</t>
  </si>
  <si>
    <t>AU 31/10/N</t>
  </si>
  <si>
    <t xml:space="preserve">Envoi TAB APP N-2/N-1 COMPLET </t>
  </si>
  <si>
    <t>Envoi TAB AFA N-2/N-1 COMPLET</t>
  </si>
  <si>
    <t>Envoi TAB APP N-1/N  hors insertion</t>
  </si>
  <si>
    <t>Envoi TAB AFA N-1/N hors insertion</t>
  </si>
  <si>
    <t>ENVOI DES MOD TAB</t>
  </si>
  <si>
    <t>ENVOI DES ENQUETES</t>
  </si>
  <si>
    <t>COLLECTE DES DONNEES</t>
  </si>
  <si>
    <t>ANNEE N-2</t>
  </si>
  <si>
    <t>ANNEE N-2/N-1 pour AFA</t>
  </si>
  <si>
    <t xml:space="preserve">ANNEE N-1  pour FC </t>
  </si>
  <si>
    <t xml:space="preserve">ANNEE  N pour FC </t>
  </si>
  <si>
    <t>ANNEE N/N+1 pour AFA</t>
  </si>
  <si>
    <t>ANNEE N/N +1 pour APP</t>
  </si>
  <si>
    <t>CALENDRIER</t>
  </si>
  <si>
    <t>Envoi TAB FC n-1 complet 
avec insertion pour les formations du 1/09/N-1 au 31/12/N-1 - si concerné</t>
  </si>
  <si>
    <t>AU 31/10/N-1</t>
  </si>
  <si>
    <t>Envoi TAB APP N-2/N-1  hors insertion</t>
  </si>
  <si>
    <t>Envoi TAB AFA N-2/N-1 hors insertion</t>
  </si>
  <si>
    <t>Envoi TAB FC N-1 complet 
(hors insertion pour les formations du 1/09/N-1 au 31/12/N-1)</t>
  </si>
  <si>
    <t>Envoi TAB FC N-2 complet 
avec insertion pour les formations du 1/09/N-2 au 31/12/N-2 - si concerné</t>
  </si>
  <si>
    <t>AU 31/03/N+1</t>
  </si>
  <si>
    <t xml:space="preserve">Envoi TAB APP N-1/N COMPLET </t>
  </si>
  <si>
    <t>Envoi TAB AFA N-1/N COMPLET</t>
  </si>
  <si>
    <t>Envoi TAB FC N complet 
(hors insertion pour les formations du 1/09/N au 31/12/N)</t>
  </si>
  <si>
    <t>ANNEE N-2/N-1 pour APP</t>
  </si>
  <si>
    <t>Total métiers de la viande</t>
  </si>
  <si>
    <t>Total métiers de la boulangerie et pâtisserie</t>
  </si>
  <si>
    <t>Total métiers de la mer</t>
  </si>
  <si>
    <t>CO.00.02-13</t>
  </si>
  <si>
    <t>MOD TAB AFA v1</t>
  </si>
  <si>
    <r>
      <t>Les enquêtes sur situation à 6 mois après la fin de la formation, aussi appelée enquête d'insertion professionnelle, sont obligatoires pour toutes les formations = ou &gt; 10 jours</t>
    </r>
    <r>
      <rPr>
        <sz val="11"/>
        <color rgb="FF00B0F0"/>
        <rFont val="Calibri"/>
        <family val="2"/>
        <scheme val="minor"/>
      </rPr>
      <t xml:space="preserve"> pour les bénéficiares demandeurs d'emploi</t>
    </r>
  </si>
  <si>
    <t>Année 2024-2025</t>
  </si>
  <si>
    <t xml:space="preserve">             CMA FORMATION TARBES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</si>
</sst>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color theme="0"/>
      <name val="Calibri"/>
      <family val="2"/>
    </font>
    <font>
      <b/>
      <sz val="8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theme="0"/>
      <name val="Calibri"/>
      <family val="2"/>
    </font>
    <font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i/>
      <sz val="14"/>
      <color rgb="FFC0000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A8131D"/>
      <name val="Calibri"/>
      <family val="2"/>
      <scheme val="minor"/>
    </font>
    <font>
      <b/>
      <sz val="11"/>
      <color rgb="FFEA4B3C"/>
      <name val="Calibri"/>
      <family val="2"/>
      <scheme val="minor"/>
    </font>
    <font>
      <b/>
      <sz val="11"/>
      <color rgb="FF0F325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7202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0D2D9"/>
        <bgColor indexed="64"/>
      </patternFill>
    </fill>
    <fill>
      <patternFill patternType="solid">
        <fgColor rgb="FFA8131D"/>
        <bgColor indexed="64"/>
      </patternFill>
    </fill>
    <fill>
      <patternFill patternType="solid">
        <fgColor rgb="FFEA4B3C"/>
        <bgColor indexed="64"/>
      </patternFill>
    </fill>
    <fill>
      <patternFill patternType="solid">
        <fgColor theme="0" tint="-0.499984740745262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7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164" fontId="8" fillId="3" borderId="13" xfId="0" applyNumberFormat="1" applyFont="1" applyFill="1" applyBorder="1" applyAlignment="1">
      <alignment vertical="center"/>
    </xf>
    <xf numFmtId="0" fontId="1" fillId="0" borderId="0" xfId="0" applyFont="1"/>
    <xf numFmtId="0" fontId="17" fillId="2" borderId="12" xfId="0" applyFont="1" applyFill="1" applyBorder="1" applyAlignment="1">
      <alignment horizontal="centerContinuous" vertical="center" wrapText="1"/>
    </xf>
    <xf numFmtId="0" fontId="17" fillId="2" borderId="7" xfId="0" applyFont="1" applyFill="1" applyBorder="1" applyAlignment="1">
      <alignment horizontal="centerContinuous" vertical="center" wrapText="1"/>
    </xf>
    <xf numFmtId="0" fontId="17" fillId="2" borderId="16" xfId="0" applyFont="1" applyFill="1" applyBorder="1" applyAlignment="1">
      <alignment horizontal="centerContinuous" vertical="center" wrapText="1"/>
    </xf>
    <xf numFmtId="0" fontId="18" fillId="2" borderId="17" xfId="0" applyFont="1" applyFill="1" applyBorder="1" applyAlignment="1">
      <alignment horizontal="centerContinuous" vertical="center"/>
    </xf>
    <xf numFmtId="0" fontId="17" fillId="2" borderId="17" xfId="0" applyFont="1" applyFill="1" applyBorder="1" applyAlignment="1">
      <alignment horizontal="centerContinuous" vertical="center" wrapText="1"/>
    </xf>
    <xf numFmtId="0" fontId="15" fillId="4" borderId="0" xfId="0" applyFont="1" applyFill="1" applyAlignment="1">
      <alignment horizontal="centerContinuous" vertical="center" wrapText="1"/>
    </xf>
    <xf numFmtId="0" fontId="15" fillId="4" borderId="18" xfId="0" applyFont="1" applyFill="1" applyBorder="1" applyAlignment="1">
      <alignment horizontal="centerContinuous" vertical="center" wrapText="1"/>
    </xf>
    <xf numFmtId="0" fontId="15" fillId="4" borderId="19" xfId="0" applyFont="1" applyFill="1" applyBorder="1" applyAlignment="1">
      <alignment horizontal="centerContinuous" vertical="center" wrapText="1"/>
    </xf>
    <xf numFmtId="0" fontId="15" fillId="4" borderId="20" xfId="0" applyFont="1" applyFill="1" applyBorder="1" applyAlignment="1">
      <alignment horizontal="centerContinuous" vertical="center" wrapText="1"/>
    </xf>
    <xf numFmtId="0" fontId="15" fillId="4" borderId="8" xfId="0" applyFont="1" applyFill="1" applyBorder="1" applyAlignment="1">
      <alignment horizontal="centerContinuous" vertical="center" wrapText="1"/>
    </xf>
    <xf numFmtId="0" fontId="15" fillId="4" borderId="12" xfId="0" applyFont="1" applyFill="1" applyBorder="1" applyAlignment="1">
      <alignment horizontal="centerContinuous" vertical="center" wrapText="1"/>
    </xf>
    <xf numFmtId="0" fontId="15" fillId="4" borderId="19" xfId="0" applyFont="1" applyFill="1" applyBorder="1" applyAlignment="1">
      <alignment horizontal="centerContinuous" vertical="center"/>
    </xf>
    <xf numFmtId="0" fontId="15" fillId="4" borderId="20" xfId="0" applyFont="1" applyFill="1" applyBorder="1" applyAlignment="1">
      <alignment horizontal="centerContinuous" vertical="center"/>
    </xf>
    <xf numFmtId="3" fontId="1" fillId="4" borderId="8" xfId="0" applyNumberFormat="1" applyFont="1" applyFill="1" applyBorder="1" applyAlignment="1">
      <alignment vertical="center" wrapText="1"/>
    </xf>
    <xf numFmtId="3" fontId="12" fillId="4" borderId="16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5" fillId="4" borderId="17" xfId="0" applyFont="1" applyFill="1" applyBorder="1" applyAlignment="1">
      <alignment horizontal="centerContinuous" vertical="center" wrapText="1"/>
    </xf>
    <xf numFmtId="0" fontId="2" fillId="0" borderId="0" xfId="0" applyFont="1"/>
    <xf numFmtId="0" fontId="22" fillId="0" borderId="0" xfId="0" applyFont="1"/>
    <xf numFmtId="164" fontId="7" fillId="0" borderId="4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12" fillId="4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2" fillId="4" borderId="0" xfId="0" applyNumberFormat="1" applyFont="1" applyFill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2" fillId="0" borderId="23" xfId="0" applyFont="1" applyBorder="1" applyAlignment="1">
      <alignment horizontal="left" vertical="center"/>
    </xf>
    <xf numFmtId="0" fontId="32" fillId="0" borderId="23" xfId="0" applyFont="1" applyBorder="1" applyAlignment="1">
      <alignment horizontal="left"/>
    </xf>
    <xf numFmtId="0" fontId="0" fillId="0" borderId="0" xfId="0" applyAlignment="1">
      <alignment horizontal="center"/>
    </xf>
    <xf numFmtId="0" fontId="33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5" borderId="37" xfId="0" applyFont="1" applyFill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6" fillId="0" borderId="41" xfId="0" applyFont="1" applyBorder="1" applyAlignment="1">
      <alignment vertical="center" wrapText="1"/>
    </xf>
    <xf numFmtId="0" fontId="5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3" fillId="0" borderId="45" xfId="0" applyNumberFormat="1" applyFont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46" xfId="0" applyNumberFormat="1" applyFont="1" applyBorder="1" applyAlignment="1">
      <alignment vertical="center"/>
    </xf>
    <xf numFmtId="164" fontId="3" fillId="0" borderId="41" xfId="0" applyNumberFormat="1" applyFont="1" applyBorder="1" applyAlignment="1">
      <alignment vertical="center"/>
    </xf>
    <xf numFmtId="164" fontId="3" fillId="0" borderId="42" xfId="0" applyNumberFormat="1" applyFont="1" applyBorder="1" applyAlignment="1">
      <alignment vertical="center"/>
    </xf>
    <xf numFmtId="164" fontId="3" fillId="0" borderId="43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0" borderId="44" xfId="0" applyNumberFormat="1" applyFont="1" applyBorder="1" applyAlignment="1">
      <alignment vertical="center"/>
    </xf>
    <xf numFmtId="0" fontId="13" fillId="2" borderId="2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Continuous" vertical="center" wrapText="1"/>
    </xf>
    <xf numFmtId="164" fontId="7" fillId="3" borderId="37" xfId="0" applyNumberFormat="1" applyFont="1" applyFill="1" applyBorder="1" applyAlignment="1">
      <alignment vertical="center"/>
    </xf>
    <xf numFmtId="164" fontId="7" fillId="0" borderId="37" xfId="0" applyNumberFormat="1" applyFont="1" applyBorder="1" applyAlignment="1">
      <alignment vertical="center"/>
    </xf>
    <xf numFmtId="164" fontId="7" fillId="0" borderId="39" xfId="0" applyNumberFormat="1" applyFont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7" fillId="7" borderId="39" xfId="0" applyNumberFormat="1" applyFont="1" applyFill="1" applyBorder="1" applyAlignment="1">
      <alignment vertical="center"/>
    </xf>
    <xf numFmtId="164" fontId="8" fillId="3" borderId="37" xfId="0" applyNumberFormat="1" applyFont="1" applyFill="1" applyBorder="1" applyAlignment="1">
      <alignment vertical="center"/>
    </xf>
    <xf numFmtId="164" fontId="8" fillId="2" borderId="37" xfId="0" applyNumberFormat="1" applyFont="1" applyFill="1" applyBorder="1" applyAlignment="1">
      <alignment vertical="center"/>
    </xf>
    <xf numFmtId="164" fontId="7" fillId="0" borderId="48" xfId="0" applyNumberFormat="1" applyFont="1" applyBorder="1" applyAlignment="1">
      <alignment vertical="center"/>
    </xf>
    <xf numFmtId="164" fontId="7" fillId="7" borderId="48" xfId="0" applyNumberFormat="1" applyFont="1" applyFill="1" applyBorder="1" applyAlignment="1">
      <alignment vertical="center"/>
    </xf>
    <xf numFmtId="164" fontId="3" fillId="3" borderId="49" xfId="0" applyNumberFormat="1" applyFont="1" applyFill="1" applyBorder="1" applyAlignment="1">
      <alignment vertical="center"/>
    </xf>
    <xf numFmtId="164" fontId="7" fillId="3" borderId="49" xfId="0" applyNumberFormat="1" applyFont="1" applyFill="1" applyBorder="1" applyAlignment="1">
      <alignment vertical="center"/>
    </xf>
    <xf numFmtId="164" fontId="3" fillId="0" borderId="49" xfId="0" applyNumberFormat="1" applyFont="1" applyBorder="1" applyAlignment="1">
      <alignment vertical="center"/>
    </xf>
    <xf numFmtId="164" fontId="3" fillId="0" borderId="50" xfId="0" applyNumberFormat="1" applyFont="1" applyBorder="1" applyAlignment="1">
      <alignment vertical="center"/>
    </xf>
    <xf numFmtId="164" fontId="3" fillId="0" borderId="48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0" borderId="52" xfId="0" applyNumberFormat="1" applyFont="1" applyBorder="1" applyAlignment="1">
      <alignment vertical="center"/>
    </xf>
    <xf numFmtId="164" fontId="4" fillId="2" borderId="52" xfId="0" applyNumberFormat="1" applyFont="1" applyFill="1" applyBorder="1" applyAlignment="1">
      <alignment vertical="center"/>
    </xf>
    <xf numFmtId="164" fontId="7" fillId="0" borderId="49" xfId="0" applyNumberFormat="1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9" fillId="5" borderId="49" xfId="0" applyFont="1" applyFill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164" fontId="19" fillId="3" borderId="10" xfId="0" applyNumberFormat="1" applyFont="1" applyFill="1" applyBorder="1" applyAlignment="1">
      <alignment vertical="center"/>
    </xf>
    <xf numFmtId="164" fontId="19" fillId="2" borderId="10" xfId="0" applyNumberFormat="1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vertical="center"/>
    </xf>
    <xf numFmtId="164" fontId="7" fillId="0" borderId="45" xfId="0" applyNumberFormat="1" applyFont="1" applyBorder="1" applyAlignment="1">
      <alignment vertical="center"/>
    </xf>
    <xf numFmtId="164" fontId="7" fillId="0" borderId="46" xfId="0" applyNumberFormat="1" applyFont="1" applyBorder="1" applyAlignment="1">
      <alignment vertical="center"/>
    </xf>
    <xf numFmtId="164" fontId="7" fillId="0" borderId="65" xfId="0" applyNumberFormat="1" applyFont="1" applyBorder="1" applyAlignment="1">
      <alignment vertical="center"/>
    </xf>
    <xf numFmtId="164" fontId="7" fillId="0" borderId="66" xfId="0" applyNumberFormat="1" applyFont="1" applyBorder="1" applyAlignment="1">
      <alignment vertical="center"/>
    </xf>
    <xf numFmtId="164" fontId="7" fillId="0" borderId="67" xfId="0" applyNumberFormat="1" applyFont="1" applyBorder="1" applyAlignment="1">
      <alignment vertical="center"/>
    </xf>
    <xf numFmtId="164" fontId="7" fillId="0" borderId="68" xfId="0" applyNumberFormat="1" applyFont="1" applyBorder="1" applyAlignment="1">
      <alignment vertical="center"/>
    </xf>
    <xf numFmtId="164" fontId="7" fillId="0" borderId="69" xfId="0" applyNumberFormat="1" applyFont="1" applyBorder="1" applyAlignment="1">
      <alignment vertical="center"/>
    </xf>
    <xf numFmtId="164" fontId="7" fillId="0" borderId="70" xfId="0" applyNumberFormat="1" applyFont="1" applyBorder="1" applyAlignment="1">
      <alignment vertical="center"/>
    </xf>
    <xf numFmtId="164" fontId="7" fillId="0" borderId="71" xfId="0" applyNumberFormat="1" applyFont="1" applyBorder="1" applyAlignment="1">
      <alignment vertical="center"/>
    </xf>
    <xf numFmtId="0" fontId="6" fillId="0" borderId="45" xfId="0" applyFont="1" applyBorder="1" applyAlignment="1">
      <alignment vertical="center" wrapText="1"/>
    </xf>
    <xf numFmtId="164" fontId="19" fillId="2" borderId="48" xfId="0" applyNumberFormat="1" applyFont="1" applyFill="1" applyBorder="1" applyAlignment="1">
      <alignment vertical="center"/>
    </xf>
    <xf numFmtId="164" fontId="3" fillId="0" borderId="72" xfId="0" applyNumberFormat="1" applyFont="1" applyBorder="1" applyAlignment="1">
      <alignment vertical="center"/>
    </xf>
    <xf numFmtId="164" fontId="3" fillId="0" borderId="73" xfId="0" applyNumberFormat="1" applyFont="1" applyBorder="1" applyAlignment="1">
      <alignment vertical="center"/>
    </xf>
    <xf numFmtId="164" fontId="3" fillId="0" borderId="74" xfId="0" applyNumberFormat="1" applyFont="1" applyBorder="1" applyAlignment="1">
      <alignment vertical="center"/>
    </xf>
    <xf numFmtId="164" fontId="7" fillId="0" borderId="52" xfId="0" applyNumberFormat="1" applyFont="1" applyBorder="1" applyAlignment="1">
      <alignment vertical="center"/>
    </xf>
    <xf numFmtId="164" fontId="3" fillId="0" borderId="75" xfId="0" applyNumberFormat="1" applyFont="1" applyBorder="1" applyAlignment="1">
      <alignment vertical="center"/>
    </xf>
    <xf numFmtId="164" fontId="19" fillId="2" borderId="49" xfId="0" applyNumberFormat="1" applyFont="1" applyFill="1" applyBorder="1" applyAlignment="1">
      <alignment vertical="center"/>
    </xf>
    <xf numFmtId="164" fontId="7" fillId="0" borderId="50" xfId="0" applyNumberFormat="1" applyFont="1" applyBorder="1" applyAlignment="1">
      <alignment vertical="center"/>
    </xf>
    <xf numFmtId="164" fontId="7" fillId="0" borderId="57" xfId="0" applyNumberFormat="1" applyFont="1" applyBorder="1" applyAlignment="1">
      <alignment vertical="center"/>
    </xf>
    <xf numFmtId="164" fontId="7" fillId="0" borderId="58" xfId="0" applyNumberFormat="1" applyFont="1" applyBorder="1" applyAlignment="1">
      <alignment vertical="center"/>
    </xf>
    <xf numFmtId="164" fontId="19" fillId="3" borderId="49" xfId="0" applyNumberFormat="1" applyFont="1" applyFill="1" applyBorder="1" applyAlignment="1">
      <alignment vertical="center"/>
    </xf>
    <xf numFmtId="164" fontId="8" fillId="3" borderId="49" xfId="0" applyNumberFormat="1" applyFont="1" applyFill="1" applyBorder="1" applyAlignment="1">
      <alignment vertical="center"/>
    </xf>
    <xf numFmtId="164" fontId="8" fillId="2" borderId="49" xfId="0" applyNumberFormat="1" applyFont="1" applyFill="1" applyBorder="1" applyAlignment="1">
      <alignment vertical="center"/>
    </xf>
    <xf numFmtId="0" fontId="9" fillId="0" borderId="78" xfId="0" applyFont="1" applyBorder="1" applyAlignment="1">
      <alignment vertical="center"/>
    </xf>
    <xf numFmtId="0" fontId="9" fillId="0" borderId="77" xfId="0" applyFont="1" applyBorder="1" applyAlignment="1">
      <alignment vertical="center"/>
    </xf>
    <xf numFmtId="0" fontId="9" fillId="0" borderId="76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10" fillId="0" borderId="45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164" fontId="7" fillId="0" borderId="81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0" fontId="26" fillId="7" borderId="12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vertical="center"/>
    </xf>
    <xf numFmtId="0" fontId="5" fillId="5" borderId="54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7" borderId="9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7" fillId="7" borderId="52" xfId="0" applyNumberFormat="1" applyFont="1" applyFill="1" applyBorder="1" applyAlignment="1">
      <alignment vertical="center"/>
    </xf>
    <xf numFmtId="164" fontId="7" fillId="7" borderId="1" xfId="0" applyNumberFormat="1" applyFont="1" applyFill="1" applyBorder="1" applyAlignment="1">
      <alignment vertical="center"/>
    </xf>
    <xf numFmtId="164" fontId="8" fillId="3" borderId="10" xfId="0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64" fontId="7" fillId="0" borderId="83" xfId="0" applyNumberFormat="1" applyFont="1" applyBorder="1" applyAlignment="1">
      <alignment vertical="center"/>
    </xf>
    <xf numFmtId="164" fontId="7" fillId="0" borderId="41" xfId="0" applyNumberFormat="1" applyFont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7" fillId="0" borderId="42" xfId="0" applyNumberFormat="1" applyFont="1" applyBorder="1" applyAlignment="1">
      <alignment vertical="center"/>
    </xf>
    <xf numFmtId="0" fontId="17" fillId="2" borderId="8" xfId="0" applyFont="1" applyFill="1" applyBorder="1" applyAlignment="1">
      <alignment horizontal="centerContinuous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70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9" fillId="7" borderId="9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9" fillId="7" borderId="11" xfId="0" applyFont="1" applyFill="1" applyBorder="1" applyAlignment="1">
      <alignment vertical="center"/>
    </xf>
    <xf numFmtId="0" fontId="5" fillId="7" borderId="9" xfId="0" applyFont="1" applyFill="1" applyBorder="1" applyAlignment="1">
      <alignment vertical="center"/>
    </xf>
    <xf numFmtId="164" fontId="11" fillId="3" borderId="10" xfId="0" applyNumberFormat="1" applyFont="1" applyFill="1" applyBorder="1" applyAlignment="1">
      <alignment vertical="center"/>
    </xf>
    <xf numFmtId="164" fontId="11" fillId="2" borderId="10" xfId="0" applyNumberFormat="1" applyFont="1" applyFill="1" applyBorder="1" applyAlignment="1">
      <alignment vertical="center"/>
    </xf>
    <xf numFmtId="164" fontId="7" fillId="7" borderId="4" xfId="0" applyNumberFormat="1" applyFont="1" applyFill="1" applyBorder="1" applyAlignment="1">
      <alignment vertical="center"/>
    </xf>
    <xf numFmtId="0" fontId="9" fillId="0" borderId="8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164" fontId="17" fillId="0" borderId="67" xfId="0" applyNumberFormat="1" applyFont="1" applyBorder="1" applyAlignment="1">
      <alignment vertical="center"/>
    </xf>
    <xf numFmtId="164" fontId="17" fillId="3" borderId="6" xfId="0" applyNumberFormat="1" applyFont="1" applyFill="1" applyBorder="1" applyAlignment="1">
      <alignment vertical="center"/>
    </xf>
    <xf numFmtId="164" fontId="20" fillId="3" borderId="6" xfId="0" applyNumberFormat="1" applyFont="1" applyFill="1" applyBorder="1" applyAlignment="1">
      <alignment vertical="center"/>
    </xf>
    <xf numFmtId="164" fontId="20" fillId="2" borderId="6" xfId="0" applyNumberFormat="1" applyFont="1" applyFill="1" applyBorder="1" applyAlignment="1">
      <alignment vertical="center"/>
    </xf>
    <xf numFmtId="164" fontId="17" fillId="0" borderId="13" xfId="0" applyNumberFormat="1" applyFont="1" applyBorder="1" applyAlignment="1">
      <alignment vertical="center"/>
    </xf>
    <xf numFmtId="164" fontId="17" fillId="0" borderId="68" xfId="0" applyNumberFormat="1" applyFont="1" applyBorder="1" applyAlignment="1">
      <alignment vertical="center"/>
    </xf>
    <xf numFmtId="164" fontId="17" fillId="0" borderId="65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164" fontId="13" fillId="2" borderId="9" xfId="0" applyNumberFormat="1" applyFont="1" applyFill="1" applyBorder="1" applyAlignment="1">
      <alignment vertical="center"/>
    </xf>
    <xf numFmtId="164" fontId="17" fillId="0" borderId="66" xfId="0" applyNumberFormat="1" applyFont="1" applyBorder="1" applyAlignment="1">
      <alignment vertical="center"/>
    </xf>
    <xf numFmtId="164" fontId="21" fillId="3" borderId="10" xfId="0" applyNumberFormat="1" applyFont="1" applyFill="1" applyBorder="1" applyAlignment="1">
      <alignment vertical="center"/>
    </xf>
    <xf numFmtId="164" fontId="21" fillId="2" borderId="10" xfId="0" applyNumberFormat="1" applyFont="1" applyFill="1" applyBorder="1" applyAlignment="1">
      <alignment vertical="center"/>
    </xf>
    <xf numFmtId="0" fontId="10" fillId="0" borderId="65" xfId="0" applyFont="1" applyBorder="1" applyAlignment="1">
      <alignment vertical="center" wrapText="1"/>
    </xf>
    <xf numFmtId="0" fontId="10" fillId="0" borderId="67" xfId="0" applyFont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71" xfId="0" applyFont="1" applyBorder="1" applyAlignment="1">
      <alignment vertical="center" wrapText="1"/>
    </xf>
    <xf numFmtId="0" fontId="9" fillId="7" borderId="1" xfId="0" applyFont="1" applyFill="1" applyBorder="1" applyAlignment="1">
      <alignment vertical="center"/>
    </xf>
    <xf numFmtId="0" fontId="10" fillId="0" borderId="69" xfId="0" applyFont="1" applyBorder="1" applyAlignment="1">
      <alignment vertical="center" wrapText="1"/>
    </xf>
    <xf numFmtId="164" fontId="7" fillId="0" borderId="72" xfId="0" applyNumberFormat="1" applyFont="1" applyBorder="1" applyAlignment="1">
      <alignment vertical="center"/>
    </xf>
    <xf numFmtId="164" fontId="7" fillId="0" borderId="90" xfId="0" applyNumberFormat="1" applyFont="1" applyBorder="1" applyAlignment="1">
      <alignment vertical="center"/>
    </xf>
    <xf numFmtId="164" fontId="7" fillId="0" borderId="91" xfId="0" applyNumberFormat="1" applyFont="1" applyBorder="1" applyAlignment="1">
      <alignment vertical="center"/>
    </xf>
    <xf numFmtId="0" fontId="10" fillId="7" borderId="45" xfId="0" applyFont="1" applyFill="1" applyBorder="1" applyAlignment="1">
      <alignment vertical="center" wrapText="1"/>
    </xf>
    <xf numFmtId="0" fontId="10" fillId="7" borderId="69" xfId="0" applyFont="1" applyFill="1" applyBorder="1" applyAlignment="1">
      <alignment vertical="center" wrapText="1"/>
    </xf>
    <xf numFmtId="0" fontId="10" fillId="7" borderId="67" xfId="0" applyFont="1" applyFill="1" applyBorder="1" applyAlignment="1">
      <alignment vertical="center" wrapText="1"/>
    </xf>
    <xf numFmtId="0" fontId="10" fillId="7" borderId="41" xfId="0" applyFont="1" applyFill="1" applyBorder="1" applyAlignment="1">
      <alignment vertical="center" wrapText="1"/>
    </xf>
    <xf numFmtId="0" fontId="6" fillId="7" borderId="41" xfId="0" applyFont="1" applyFill="1" applyBorder="1" applyAlignment="1">
      <alignment vertical="center" wrapText="1"/>
    </xf>
    <xf numFmtId="0" fontId="6" fillId="7" borderId="43" xfId="0" applyFont="1" applyFill="1" applyBorder="1" applyAlignment="1">
      <alignment vertical="center" wrapText="1"/>
    </xf>
    <xf numFmtId="0" fontId="10" fillId="7" borderId="65" xfId="0" applyFont="1" applyFill="1" applyBorder="1" applyAlignment="1">
      <alignment vertical="center" wrapText="1"/>
    </xf>
    <xf numFmtId="0" fontId="6" fillId="7" borderId="45" xfId="0" applyFont="1" applyFill="1" applyBorder="1" applyAlignment="1">
      <alignment vertical="center" wrapText="1"/>
    </xf>
    <xf numFmtId="0" fontId="10" fillId="7" borderId="71" xfId="0" applyFont="1" applyFill="1" applyBorder="1" applyAlignment="1">
      <alignment vertical="center" wrapText="1"/>
    </xf>
    <xf numFmtId="164" fontId="11" fillId="3" borderId="6" xfId="0" applyNumberFormat="1" applyFont="1" applyFill="1" applyBorder="1" applyAlignment="1">
      <alignment vertical="center"/>
    </xf>
    <xf numFmtId="164" fontId="11" fillId="2" borderId="6" xfId="0" applyNumberFormat="1" applyFont="1" applyFill="1" applyBorder="1" applyAlignment="1">
      <alignment vertical="center"/>
    </xf>
    <xf numFmtId="164" fontId="17" fillId="0" borderId="6" xfId="0" applyNumberFormat="1" applyFont="1" applyBorder="1" applyAlignment="1">
      <alignment vertical="center"/>
    </xf>
    <xf numFmtId="164" fontId="17" fillId="0" borderId="83" xfId="0" applyNumberFormat="1" applyFont="1" applyBorder="1" applyAlignment="1">
      <alignment vertical="center"/>
    </xf>
    <xf numFmtId="164" fontId="7" fillId="0" borderId="95" xfId="0" applyNumberFormat="1" applyFont="1" applyBorder="1" applyAlignment="1">
      <alignment vertical="center"/>
    </xf>
    <xf numFmtId="164" fontId="17" fillId="0" borderId="11" xfId="0" applyNumberFormat="1" applyFont="1" applyBorder="1" applyAlignment="1">
      <alignment vertical="center"/>
    </xf>
    <xf numFmtId="164" fontId="13" fillId="2" borderId="11" xfId="0" applyNumberFormat="1" applyFont="1" applyFill="1" applyBorder="1" applyAlignment="1">
      <alignment vertical="center"/>
    </xf>
    <xf numFmtId="164" fontId="17" fillId="0" borderId="70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1" fontId="9" fillId="0" borderId="70" xfId="0" applyNumberFormat="1" applyFont="1" applyBorder="1" applyAlignment="1">
      <alignment vertical="center"/>
    </xf>
    <xf numFmtId="1" fontId="9" fillId="0" borderId="6" xfId="0" applyNumberFormat="1" applyFont="1" applyBorder="1" applyAlignment="1">
      <alignment vertical="center"/>
    </xf>
    <xf numFmtId="1" fontId="9" fillId="5" borderId="6" xfId="0" applyNumberFormat="1" applyFont="1" applyFill="1" applyBorder="1" applyAlignment="1">
      <alignment vertical="center"/>
    </xf>
    <xf numFmtId="1" fontId="9" fillId="0" borderId="83" xfId="0" applyNumberFormat="1" applyFont="1" applyBorder="1" applyAlignment="1">
      <alignment vertical="center"/>
    </xf>
    <xf numFmtId="1" fontId="9" fillId="0" borderId="9" xfId="0" applyNumberFormat="1" applyFont="1" applyBorder="1" applyAlignment="1">
      <alignment vertical="center"/>
    </xf>
    <xf numFmtId="1" fontId="9" fillId="0" borderId="66" xfId="0" applyNumberFormat="1" applyFont="1" applyBorder="1" applyAlignment="1">
      <alignment vertical="center"/>
    </xf>
    <xf numFmtId="1" fontId="5" fillId="0" borderId="10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1" fontId="5" fillId="0" borderId="4" xfId="0" applyNumberFormat="1" applyFont="1" applyBorder="1" applyAlignment="1">
      <alignment vertical="center"/>
    </xf>
    <xf numFmtId="1" fontId="5" fillId="0" borderId="44" xfId="0" applyNumberFormat="1" applyFont="1" applyBorder="1" applyAlignment="1">
      <alignment vertical="center"/>
    </xf>
    <xf numFmtId="164" fontId="7" fillId="0" borderId="55" xfId="0" applyNumberFormat="1" applyFont="1" applyBorder="1" applyAlignment="1">
      <alignment vertical="center"/>
    </xf>
    <xf numFmtId="164" fontId="8" fillId="2" borderId="95" xfId="0" applyNumberFormat="1" applyFont="1" applyFill="1" applyBorder="1" applyAlignment="1">
      <alignment vertical="center"/>
    </xf>
    <xf numFmtId="164" fontId="7" fillId="0" borderId="96" xfId="0" applyNumberFormat="1" applyFont="1" applyBorder="1" applyAlignment="1">
      <alignment vertical="center"/>
    </xf>
    <xf numFmtId="0" fontId="0" fillId="0" borderId="89" xfId="0" applyBorder="1" applyAlignment="1">
      <alignment vertical="center"/>
    </xf>
    <xf numFmtId="1" fontId="5" fillId="0" borderId="89" xfId="0" applyNumberFormat="1" applyFont="1" applyBorder="1" applyAlignment="1">
      <alignment vertical="center"/>
    </xf>
    <xf numFmtId="1" fontId="5" fillId="0" borderId="82" xfId="0" applyNumberFormat="1" applyFont="1" applyBorder="1" applyAlignment="1">
      <alignment vertical="center"/>
    </xf>
    <xf numFmtId="1" fontId="9" fillId="0" borderId="95" xfId="0" applyNumberFormat="1" applyFont="1" applyBorder="1" applyAlignment="1">
      <alignment vertical="center"/>
    </xf>
    <xf numFmtId="1" fontId="9" fillId="0" borderId="96" xfId="0" applyNumberFormat="1" applyFont="1" applyBorder="1" applyAlignment="1">
      <alignment vertical="center"/>
    </xf>
    <xf numFmtId="164" fontId="7" fillId="3" borderId="95" xfId="0" applyNumberFormat="1" applyFont="1" applyFill="1" applyBorder="1" applyAlignment="1">
      <alignment vertical="center"/>
    </xf>
    <xf numFmtId="164" fontId="11" fillId="3" borderId="95" xfId="0" applyNumberFormat="1" applyFont="1" applyFill="1" applyBorder="1" applyAlignment="1">
      <alignment vertical="center"/>
    </xf>
    <xf numFmtId="164" fontId="11" fillId="2" borderId="95" xfId="0" applyNumberFormat="1" applyFont="1" applyFill="1" applyBorder="1" applyAlignment="1">
      <alignment vertical="center"/>
    </xf>
    <xf numFmtId="164" fontId="7" fillId="0" borderId="97" xfId="0" applyNumberFormat="1" applyFont="1" applyBorder="1" applyAlignment="1">
      <alignment vertical="center"/>
    </xf>
    <xf numFmtId="164" fontId="8" fillId="2" borderId="15" xfId="0" applyNumberFormat="1" applyFont="1" applyFill="1" applyBorder="1" applyAlignment="1">
      <alignment vertical="center"/>
    </xf>
    <xf numFmtId="164" fontId="7" fillId="7" borderId="15" xfId="0" applyNumberFormat="1" applyFont="1" applyFill="1" applyBorder="1" applyAlignment="1">
      <alignment vertical="center"/>
    </xf>
    <xf numFmtId="164" fontId="7" fillId="0" borderId="98" xfId="0" applyNumberFormat="1" applyFont="1" applyBorder="1" applyAlignment="1">
      <alignment vertical="center"/>
    </xf>
    <xf numFmtId="164" fontId="7" fillId="0" borderId="43" xfId="0" applyNumberFormat="1" applyFont="1" applyBorder="1" applyAlignment="1">
      <alignment vertical="center"/>
    </xf>
    <xf numFmtId="0" fontId="9" fillId="7" borderId="6" xfId="0" applyFont="1" applyFill="1" applyBorder="1" applyAlignment="1">
      <alignment vertical="center"/>
    </xf>
    <xf numFmtId="0" fontId="9" fillId="7" borderId="83" xfId="0" applyFont="1" applyFill="1" applyBorder="1" applyAlignment="1">
      <alignment vertical="center"/>
    </xf>
    <xf numFmtId="0" fontId="0" fillId="7" borderId="0" xfId="0" applyFill="1"/>
    <xf numFmtId="164" fontId="7" fillId="7" borderId="6" xfId="0" applyNumberFormat="1" applyFont="1" applyFill="1" applyBorder="1" applyAlignment="1">
      <alignment vertical="center"/>
    </xf>
    <xf numFmtId="0" fontId="9" fillId="7" borderId="66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164" fontId="7" fillId="7" borderId="67" xfId="0" applyNumberFormat="1" applyFont="1" applyFill="1" applyBorder="1" applyAlignment="1">
      <alignment vertical="center"/>
    </xf>
    <xf numFmtId="164" fontId="7" fillId="7" borderId="83" xfId="0" applyNumberFormat="1" applyFont="1" applyFill="1" applyBorder="1" applyAlignment="1">
      <alignment vertical="center"/>
    </xf>
    <xf numFmtId="164" fontId="7" fillId="7" borderId="65" xfId="0" applyNumberFormat="1" applyFont="1" applyFill="1" applyBorder="1" applyAlignment="1">
      <alignment vertical="center"/>
    </xf>
    <xf numFmtId="164" fontId="7" fillId="7" borderId="66" xfId="0" applyNumberFormat="1" applyFont="1" applyFill="1" applyBorder="1" applyAlignment="1">
      <alignment vertical="center"/>
    </xf>
    <xf numFmtId="0" fontId="24" fillId="7" borderId="0" xfId="0" applyFont="1" applyFill="1"/>
    <xf numFmtId="0" fontId="10" fillId="7" borderId="12" xfId="0" applyFont="1" applyFill="1" applyBorder="1" applyAlignment="1">
      <alignment vertical="center" wrapText="1"/>
    </xf>
    <xf numFmtId="0" fontId="34" fillId="7" borderId="12" xfId="0" applyFont="1" applyFill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3" fontId="12" fillId="4" borderId="12" xfId="0" applyNumberFormat="1" applyFont="1" applyFill="1" applyBorder="1" applyAlignment="1">
      <alignment horizontal="center" vertical="center" wrapText="1"/>
    </xf>
    <xf numFmtId="3" fontId="1" fillId="4" borderId="12" xfId="0" applyNumberFormat="1" applyFont="1" applyFill="1" applyBorder="1" applyAlignment="1">
      <alignment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Continuous" vertical="center"/>
    </xf>
    <xf numFmtId="0" fontId="12" fillId="4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Continuous" vertical="center"/>
    </xf>
    <xf numFmtId="0" fontId="14" fillId="4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Continuous" vertical="center" wrapText="1"/>
    </xf>
    <xf numFmtId="0" fontId="9" fillId="0" borderId="12" xfId="0" applyFont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164" fontId="7" fillId="3" borderId="12" xfId="0" applyNumberFormat="1" applyFont="1" applyFill="1" applyBorder="1" applyAlignment="1">
      <alignment vertical="center"/>
    </xf>
    <xf numFmtId="164" fontId="11" fillId="3" borderId="12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164" fontId="8" fillId="2" borderId="12" xfId="0" applyNumberFormat="1" applyFont="1" applyFill="1" applyBorder="1" applyAlignment="1">
      <alignment vertical="center"/>
    </xf>
    <xf numFmtId="164" fontId="7" fillId="7" borderId="12" xfId="0" applyNumberFormat="1" applyFont="1" applyFill="1" applyBorder="1" applyAlignment="1">
      <alignment vertical="center"/>
    </xf>
    <xf numFmtId="164" fontId="8" fillId="3" borderId="12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10" fillId="7" borderId="7" xfId="0" applyFont="1" applyFill="1" applyBorder="1" applyAlignment="1">
      <alignment vertical="center" wrapText="1"/>
    </xf>
    <xf numFmtId="0" fontId="34" fillId="7" borderId="7" xfId="0" applyFont="1" applyFill="1" applyBorder="1" applyAlignment="1">
      <alignment vertical="center"/>
    </xf>
    <xf numFmtId="0" fontId="24" fillId="7" borderId="7" xfId="0" applyFont="1" applyFill="1" applyBorder="1"/>
    <xf numFmtId="0" fontId="6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4" fontId="3" fillId="0" borderId="98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8" fillId="2" borderId="7" xfId="0" applyNumberFormat="1" applyFont="1" applyFill="1" applyBorder="1" applyAlignment="1">
      <alignment vertical="center"/>
    </xf>
    <xf numFmtId="164" fontId="7" fillId="7" borderId="7" xfId="0" applyNumberFormat="1" applyFont="1" applyFill="1" applyBorder="1" applyAlignment="1">
      <alignment vertical="center"/>
    </xf>
    <xf numFmtId="164" fontId="3" fillId="0" borderId="100" xfId="0" applyNumberFormat="1" applyFont="1" applyBorder="1" applyAlignment="1">
      <alignment vertical="center"/>
    </xf>
    <xf numFmtId="164" fontId="8" fillId="7" borderId="7" xfId="0" applyNumberFormat="1" applyFont="1" applyFill="1" applyBorder="1" applyAlignment="1">
      <alignment vertical="center"/>
    </xf>
    <xf numFmtId="0" fontId="34" fillId="5" borderId="12" xfId="0" applyFont="1" applyFill="1" applyBorder="1" applyAlignment="1">
      <alignment vertical="center"/>
    </xf>
    <xf numFmtId="0" fontId="24" fillId="5" borderId="12" xfId="0" applyFont="1" applyFill="1" applyBorder="1"/>
    <xf numFmtId="0" fontId="9" fillId="5" borderId="7" xfId="0" applyFont="1" applyFill="1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6" fillId="0" borderId="95" xfId="0" applyFont="1" applyBorder="1" applyAlignment="1">
      <alignment vertical="center" wrapText="1"/>
    </xf>
    <xf numFmtId="0" fontId="5" fillId="0" borderId="95" xfId="0" applyFont="1" applyBorder="1" applyAlignment="1">
      <alignment vertical="center"/>
    </xf>
    <xf numFmtId="0" fontId="5" fillId="5" borderId="95" xfId="0" applyFont="1" applyFill="1" applyBorder="1" applyAlignment="1">
      <alignment vertical="center"/>
    </xf>
    <xf numFmtId="164" fontId="8" fillId="3" borderId="95" xfId="0" applyNumberFormat="1" applyFont="1" applyFill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164" fontId="7" fillId="3" borderId="3" xfId="0" applyNumberFormat="1" applyFont="1" applyFill="1" applyBorder="1" applyAlignment="1">
      <alignment vertical="center"/>
    </xf>
    <xf numFmtId="164" fontId="8" fillId="3" borderId="3" xfId="0" applyNumberFormat="1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vertical="center"/>
    </xf>
    <xf numFmtId="164" fontId="3" fillId="0" borderId="95" xfId="0" applyNumberFormat="1" applyFont="1" applyBorder="1" applyAlignment="1">
      <alignment vertical="center"/>
    </xf>
    <xf numFmtId="164" fontId="7" fillId="0" borderId="101" xfId="0" applyNumberFormat="1" applyFont="1" applyBorder="1" applyAlignment="1">
      <alignment vertical="center"/>
    </xf>
    <xf numFmtId="164" fontId="3" fillId="3" borderId="95" xfId="0" applyNumberFormat="1" applyFont="1" applyFill="1" applyBorder="1" applyAlignment="1">
      <alignment vertical="center"/>
    </xf>
    <xf numFmtId="164" fontId="3" fillId="3" borderId="21" xfId="0" applyNumberFormat="1" applyFont="1" applyFill="1" applyBorder="1" applyAlignment="1">
      <alignment vertical="center"/>
    </xf>
    <xf numFmtId="164" fontId="19" fillId="3" borderId="21" xfId="0" applyNumberFormat="1" applyFont="1" applyFill="1" applyBorder="1" applyAlignment="1">
      <alignment vertical="center"/>
    </xf>
    <xf numFmtId="164" fontId="19" fillId="2" borderId="21" xfId="0" applyNumberFormat="1" applyFont="1" applyFill="1" applyBorder="1" applyAlignment="1">
      <alignment vertical="center"/>
    </xf>
    <xf numFmtId="164" fontId="3" fillId="0" borderId="21" xfId="0" applyNumberFormat="1" applyFont="1" applyBorder="1" applyAlignment="1">
      <alignment vertical="center"/>
    </xf>
    <xf numFmtId="164" fontId="3" fillId="0" borderId="40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19" fillId="2" borderId="7" xfId="0" applyNumberFormat="1" applyFont="1" applyFill="1" applyBorder="1" applyAlignment="1">
      <alignment vertical="center"/>
    </xf>
    <xf numFmtId="164" fontId="3" fillId="7" borderId="7" xfId="0" applyNumberFormat="1" applyFont="1" applyFill="1" applyBorder="1" applyAlignment="1">
      <alignment vertical="center"/>
    </xf>
    <xf numFmtId="164" fontId="3" fillId="0" borderId="101" xfId="0" applyNumberFormat="1" applyFont="1" applyBorder="1" applyAlignment="1">
      <alignment vertical="center"/>
    </xf>
    <xf numFmtId="164" fontId="19" fillId="2" borderId="15" xfId="0" applyNumberFormat="1" applyFont="1" applyFill="1" applyBorder="1" applyAlignment="1">
      <alignment vertical="center"/>
    </xf>
    <xf numFmtId="164" fontId="3" fillId="7" borderId="95" xfId="0" applyNumberFormat="1" applyFont="1" applyFill="1" applyBorder="1" applyAlignment="1">
      <alignment vertical="center"/>
    </xf>
    <xf numFmtId="164" fontId="19" fillId="3" borderId="95" xfId="0" applyNumberFormat="1" applyFont="1" applyFill="1" applyBorder="1" applyAlignment="1">
      <alignment vertical="center"/>
    </xf>
    <xf numFmtId="164" fontId="19" fillId="2" borderId="95" xfId="0" applyNumberFormat="1" applyFont="1" applyFill="1" applyBorder="1" applyAlignment="1">
      <alignment vertical="center"/>
    </xf>
    <xf numFmtId="164" fontId="3" fillId="7" borderId="96" xfId="0" applyNumberFormat="1" applyFont="1" applyFill="1" applyBorder="1" applyAlignment="1">
      <alignment vertical="center"/>
    </xf>
    <xf numFmtId="164" fontId="19" fillId="2" borderId="12" xfId="0" applyNumberFormat="1" applyFont="1" applyFill="1" applyBorder="1" applyAlignment="1">
      <alignment vertical="center"/>
    </xf>
    <xf numFmtId="0" fontId="38" fillId="0" borderId="12" xfId="0" applyFont="1" applyBorder="1" applyAlignment="1">
      <alignment vertical="center" wrapText="1"/>
    </xf>
    <xf numFmtId="0" fontId="0" fillId="0" borderId="12" xfId="0" applyBorder="1"/>
    <xf numFmtId="0" fontId="36" fillId="0" borderId="12" xfId="0" applyFont="1" applyBorder="1" applyAlignment="1">
      <alignment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vertical="center"/>
    </xf>
    <xf numFmtId="0" fontId="10" fillId="0" borderId="95" xfId="0" applyFont="1" applyBorder="1" applyAlignment="1">
      <alignment vertical="center" wrapText="1"/>
    </xf>
    <xf numFmtId="0" fontId="9" fillId="0" borderId="95" xfId="0" applyFont="1" applyBorder="1" applyAlignment="1">
      <alignment vertical="center"/>
    </xf>
    <xf numFmtId="0" fontId="9" fillId="5" borderId="95" xfId="0" applyFont="1" applyFill="1" applyBorder="1" applyAlignment="1">
      <alignment vertical="center"/>
    </xf>
    <xf numFmtId="0" fontId="9" fillId="0" borderId="96" xfId="0" applyFont="1" applyBorder="1" applyAlignment="1">
      <alignment vertical="center"/>
    </xf>
    <xf numFmtId="0" fontId="9" fillId="0" borderId="100" xfId="0" applyFont="1" applyBorder="1" applyAlignment="1">
      <alignment vertical="center"/>
    </xf>
    <xf numFmtId="0" fontId="5" fillId="0" borderId="100" xfId="0" applyFont="1" applyBorder="1" applyAlignment="1">
      <alignment vertical="center"/>
    </xf>
    <xf numFmtId="0" fontId="5" fillId="0" borderId="98" xfId="0" applyFont="1" applyBorder="1" applyAlignment="1">
      <alignment vertical="center"/>
    </xf>
    <xf numFmtId="0" fontId="9" fillId="0" borderId="101" xfId="0" applyFont="1" applyBorder="1" applyAlignment="1">
      <alignment vertical="center"/>
    </xf>
    <xf numFmtId="0" fontId="5" fillId="0" borderId="96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9" fillId="0" borderId="9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19" xfId="0" applyFont="1" applyBorder="1" applyAlignment="1">
      <alignment vertical="center"/>
    </xf>
    <xf numFmtId="164" fontId="7" fillId="0" borderId="56" xfId="0" applyNumberFormat="1" applyFont="1" applyBorder="1" applyAlignment="1">
      <alignment vertical="center"/>
    </xf>
    <xf numFmtId="164" fontId="7" fillId="0" borderId="100" xfId="0" applyNumberFormat="1" applyFont="1" applyBorder="1" applyAlignment="1">
      <alignment vertical="center"/>
    </xf>
    <xf numFmtId="164" fontId="3" fillId="0" borderId="56" xfId="0" applyNumberFormat="1" applyFont="1" applyBorder="1" applyAlignment="1">
      <alignment vertical="center"/>
    </xf>
    <xf numFmtId="164" fontId="7" fillId="0" borderId="63" xfId="0" applyNumberFormat="1" applyFont="1" applyBorder="1" applyAlignment="1">
      <alignment vertical="center"/>
    </xf>
    <xf numFmtId="164" fontId="7" fillId="0" borderId="102" xfId="0" applyNumberFormat="1" applyFont="1" applyBorder="1" applyAlignment="1">
      <alignment vertical="center"/>
    </xf>
    <xf numFmtId="164" fontId="8" fillId="3" borderId="14" xfId="0" applyNumberFormat="1" applyFont="1" applyFill="1" applyBorder="1" applyAlignment="1">
      <alignment vertical="center"/>
    </xf>
    <xf numFmtId="164" fontId="8" fillId="2" borderId="14" xfId="0" applyNumberFormat="1" applyFont="1" applyFill="1" applyBorder="1" applyAlignment="1">
      <alignment vertical="center"/>
    </xf>
    <xf numFmtId="164" fontId="7" fillId="0" borderId="103" xfId="0" applyNumberFormat="1" applyFont="1" applyBorder="1" applyAlignment="1">
      <alignment vertical="center"/>
    </xf>
    <xf numFmtId="164" fontId="3" fillId="0" borderId="55" xfId="0" applyNumberFormat="1" applyFont="1" applyBorder="1" applyAlignment="1">
      <alignment vertical="center"/>
    </xf>
    <xf numFmtId="164" fontId="3" fillId="0" borderId="96" xfId="0" applyNumberFormat="1" applyFont="1" applyBorder="1" applyAlignment="1">
      <alignment vertical="center"/>
    </xf>
    <xf numFmtId="164" fontId="3" fillId="0" borderId="97" xfId="0" applyNumberFormat="1" applyFont="1" applyBorder="1" applyAlignment="1">
      <alignment vertical="center"/>
    </xf>
    <xf numFmtId="164" fontId="7" fillId="7" borderId="11" xfId="0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6" fillId="0" borderId="69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164" fontId="3" fillId="0" borderId="69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19" fillId="2" borderId="11" xfId="0" applyNumberFormat="1" applyFont="1" applyFill="1" applyBorder="1" applyAlignment="1">
      <alignment vertical="center"/>
    </xf>
    <xf numFmtId="164" fontId="3" fillId="0" borderId="70" xfId="0" applyNumberFormat="1" applyFont="1" applyBorder="1" applyAlignment="1">
      <alignment vertical="center"/>
    </xf>
    <xf numFmtId="0" fontId="1" fillId="8" borderId="0" xfId="0" applyFont="1" applyFill="1"/>
    <xf numFmtId="0" fontId="0" fillId="8" borderId="0" xfId="0" applyFill="1" applyAlignment="1">
      <alignment vertical="center"/>
    </xf>
    <xf numFmtId="0" fontId="0" fillId="8" borderId="80" xfId="0" applyFill="1" applyBorder="1" applyAlignment="1">
      <alignment vertical="center"/>
    </xf>
    <xf numFmtId="0" fontId="5" fillId="8" borderId="104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0" fontId="0" fillId="8" borderId="19" xfId="0" applyFill="1" applyBorder="1" applyAlignment="1">
      <alignment vertical="center"/>
    </xf>
    <xf numFmtId="0" fontId="0" fillId="8" borderId="19" xfId="0" applyFill="1" applyBorder="1"/>
    <xf numFmtId="0" fontId="5" fillId="8" borderId="19" xfId="0" applyFont="1" applyFill="1" applyBorder="1" applyAlignment="1">
      <alignment vertical="center"/>
    </xf>
    <xf numFmtId="0" fontId="1" fillId="8" borderId="12" xfId="0" applyFont="1" applyFill="1" applyBorder="1"/>
    <xf numFmtId="0" fontId="9" fillId="8" borderId="12" xfId="0" applyFont="1" applyFill="1" applyBorder="1" applyAlignment="1">
      <alignment vertical="center"/>
    </xf>
    <xf numFmtId="0" fontId="24" fillId="8" borderId="12" xfId="0" applyFont="1" applyFill="1" applyBorder="1"/>
    <xf numFmtId="0" fontId="24" fillId="8" borderId="7" xfId="0" applyFont="1" applyFill="1" applyBorder="1"/>
    <xf numFmtId="0" fontId="0" fillId="8" borderId="12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6" fillId="7" borderId="12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/>
    </xf>
    <xf numFmtId="164" fontId="17" fillId="0" borderId="12" xfId="0" applyNumberFormat="1" applyFont="1" applyBorder="1" applyAlignment="1">
      <alignment vertical="center"/>
    </xf>
    <xf numFmtId="164" fontId="17" fillId="3" borderId="12" xfId="0" applyNumberFormat="1" applyFont="1" applyFill="1" applyBorder="1" applyAlignment="1">
      <alignment vertical="center"/>
    </xf>
    <xf numFmtId="164" fontId="20" fillId="3" borderId="12" xfId="0" applyNumberFormat="1" applyFont="1" applyFill="1" applyBorder="1" applyAlignment="1">
      <alignment vertical="center"/>
    </xf>
    <xf numFmtId="164" fontId="20" fillId="2" borderId="12" xfId="0" applyNumberFormat="1" applyFont="1" applyFill="1" applyBorder="1" applyAlignment="1">
      <alignment vertical="center"/>
    </xf>
    <xf numFmtId="164" fontId="13" fillId="2" borderId="12" xfId="0" applyNumberFormat="1" applyFont="1" applyFill="1" applyBorder="1" applyAlignment="1">
      <alignment vertical="center"/>
    </xf>
    <xf numFmtId="164" fontId="17" fillId="7" borderId="12" xfId="0" applyNumberFormat="1" applyFont="1" applyFill="1" applyBorder="1" applyAlignment="1">
      <alignment vertical="center"/>
    </xf>
    <xf numFmtId="0" fontId="9" fillId="7" borderId="100" xfId="0" applyFont="1" applyFill="1" applyBorder="1" applyAlignment="1">
      <alignment vertical="center"/>
    </xf>
    <xf numFmtId="0" fontId="10" fillId="7" borderId="14" xfId="0" applyFont="1" applyFill="1" applyBorder="1" applyAlignment="1">
      <alignment vertical="center" wrapText="1"/>
    </xf>
    <xf numFmtId="0" fontId="9" fillId="0" borderId="103" xfId="0" applyFont="1" applyBorder="1" applyAlignment="1">
      <alignment vertical="center"/>
    </xf>
    <xf numFmtId="0" fontId="6" fillId="7" borderId="95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vertical="center"/>
    </xf>
    <xf numFmtId="0" fontId="9" fillId="7" borderId="101" xfId="0" applyFont="1" applyFill="1" applyBorder="1" applyAlignment="1">
      <alignment vertical="center"/>
    </xf>
    <xf numFmtId="0" fontId="6" fillId="7" borderId="108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64" fontId="17" fillId="0" borderId="56" xfId="0" applyNumberFormat="1" applyFont="1" applyBorder="1" applyAlignment="1">
      <alignment vertical="center"/>
    </xf>
    <xf numFmtId="164" fontId="17" fillId="0" borderId="100" xfId="0" applyNumberFormat="1" applyFont="1" applyBorder="1" applyAlignment="1">
      <alignment vertical="center"/>
    </xf>
    <xf numFmtId="164" fontId="17" fillId="7" borderId="56" xfId="0" applyNumberFormat="1" applyFont="1" applyFill="1" applyBorder="1" applyAlignment="1">
      <alignment vertical="center"/>
    </xf>
    <xf numFmtId="164" fontId="17" fillId="7" borderId="100" xfId="0" applyNumberFormat="1" applyFont="1" applyFill="1" applyBorder="1" applyAlignment="1">
      <alignment vertical="center"/>
    </xf>
    <xf numFmtId="0" fontId="0" fillId="8" borderId="17" xfId="0" applyFill="1" applyBorder="1"/>
    <xf numFmtId="0" fontId="0" fillId="8" borderId="109" xfId="0" applyFill="1" applyBorder="1"/>
    <xf numFmtId="0" fontId="0" fillId="8" borderId="16" xfId="0" applyFill="1" applyBorder="1"/>
    <xf numFmtId="0" fontId="5" fillId="8" borderId="79" xfId="0" applyFont="1" applyFill="1" applyBorder="1" applyAlignment="1">
      <alignment vertical="center"/>
    </xf>
    <xf numFmtId="0" fontId="0" fillId="8" borderId="22" xfId="0" applyFill="1" applyBorder="1"/>
    <xf numFmtId="0" fontId="0" fillId="8" borderId="22" xfId="0" applyFill="1" applyBorder="1" applyAlignment="1">
      <alignment vertical="center"/>
    </xf>
    <xf numFmtId="0" fontId="0" fillId="8" borderId="17" xfId="0" applyFill="1" applyBorder="1" applyAlignment="1">
      <alignment vertical="center"/>
    </xf>
    <xf numFmtId="0" fontId="0" fillId="8" borderId="109" xfId="0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5" fillId="7" borderId="12" xfId="0" applyFont="1" applyFill="1" applyBorder="1" applyAlignment="1">
      <alignment vertical="center"/>
    </xf>
    <xf numFmtId="0" fontId="10" fillId="0" borderId="11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7" borderId="18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6" fillId="0" borderId="1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101" xfId="0" applyFont="1" applyBorder="1" applyAlignment="1">
      <alignment vertical="center"/>
    </xf>
    <xf numFmtId="164" fontId="3" fillId="0" borderId="63" xfId="0" applyNumberFormat="1" applyFont="1" applyBorder="1" applyAlignment="1">
      <alignment vertical="center"/>
    </xf>
    <xf numFmtId="1" fontId="5" fillId="5" borderId="10" xfId="0" applyNumberFormat="1" applyFont="1" applyFill="1" applyBorder="1" applyAlignment="1">
      <alignment vertical="center"/>
    </xf>
    <xf numFmtId="1" fontId="9" fillId="0" borderId="12" xfId="0" applyNumberFormat="1" applyFont="1" applyBorder="1" applyAlignment="1">
      <alignment vertical="center"/>
    </xf>
    <xf numFmtId="1" fontId="9" fillId="5" borderId="12" xfId="0" applyNumberFormat="1" applyFont="1" applyFill="1" applyBorder="1" applyAlignment="1">
      <alignment vertical="center"/>
    </xf>
    <xf numFmtId="1" fontId="9" fillId="5" borderId="95" xfId="0" applyNumberFormat="1" applyFont="1" applyFill="1" applyBorder="1" applyAlignment="1">
      <alignment vertical="center"/>
    </xf>
    <xf numFmtId="1" fontId="9" fillId="0" borderId="100" xfId="0" applyNumberFormat="1" applyFont="1" applyBorder="1" applyAlignment="1">
      <alignment vertical="center"/>
    </xf>
    <xf numFmtId="0" fontId="10" fillId="7" borderId="110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vertical="center" wrapText="1"/>
    </xf>
    <xf numFmtId="1" fontId="9" fillId="0" borderId="7" xfId="0" applyNumberFormat="1" applyFont="1" applyBorder="1" applyAlignment="1">
      <alignment vertical="center"/>
    </xf>
    <xf numFmtId="1" fontId="9" fillId="0" borderId="101" xfId="0" applyNumberFormat="1" applyFont="1" applyBorder="1" applyAlignment="1">
      <alignment vertical="center"/>
    </xf>
    <xf numFmtId="0" fontId="6" fillId="0" borderId="55" xfId="0" applyFont="1" applyBorder="1" applyAlignment="1">
      <alignment vertical="center" wrapText="1"/>
    </xf>
    <xf numFmtId="1" fontId="5" fillId="0" borderId="95" xfId="0" applyNumberFormat="1" applyFont="1" applyBorder="1" applyAlignment="1">
      <alignment vertical="center"/>
    </xf>
    <xf numFmtId="1" fontId="5" fillId="5" borderId="95" xfId="0" applyNumberFormat="1" applyFont="1" applyFill="1" applyBorder="1" applyAlignment="1">
      <alignment vertical="center"/>
    </xf>
    <xf numFmtId="1" fontId="5" fillId="0" borderId="96" xfId="0" applyNumberFormat="1" applyFont="1" applyBorder="1" applyAlignment="1">
      <alignment vertical="center"/>
    </xf>
    <xf numFmtId="0" fontId="6" fillId="0" borderId="63" xfId="0" applyFont="1" applyBorder="1" applyAlignment="1">
      <alignment vertical="center" wrapText="1"/>
    </xf>
    <xf numFmtId="1" fontId="5" fillId="0" borderId="7" xfId="0" applyNumberFormat="1" applyFont="1" applyBorder="1" applyAlignment="1">
      <alignment vertical="center"/>
    </xf>
    <xf numFmtId="1" fontId="5" fillId="0" borderId="101" xfId="0" applyNumberFormat="1" applyFont="1" applyBorder="1" applyAlignment="1">
      <alignment vertical="center"/>
    </xf>
    <xf numFmtId="1" fontId="5" fillId="0" borderId="19" xfId="0" applyNumberFormat="1" applyFont="1" applyBorder="1" applyAlignment="1">
      <alignment vertical="center"/>
    </xf>
    <xf numFmtId="164" fontId="3" fillId="0" borderId="112" xfId="0" applyNumberFormat="1" applyFont="1" applyBorder="1" applyAlignment="1">
      <alignment vertical="center"/>
    </xf>
    <xf numFmtId="164" fontId="7" fillId="7" borderId="2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20" xfId="0" applyFont="1" applyFill="1" applyBorder="1" applyAlignment="1" applyProtection="1">
      <alignment horizontal="centerContinuous" vertical="center"/>
      <protection locked="0"/>
    </xf>
    <xf numFmtId="0" fontId="15" fillId="4" borderId="19" xfId="0" applyFont="1" applyFill="1" applyBorder="1" applyAlignment="1" applyProtection="1">
      <alignment horizontal="centerContinuous" vertical="center"/>
      <protection locked="0"/>
    </xf>
    <xf numFmtId="0" fontId="15" fillId="4" borderId="12" xfId="0" applyFont="1" applyFill="1" applyBorder="1" applyAlignment="1" applyProtection="1">
      <alignment horizontal="centerContinuous" vertical="center" wrapText="1"/>
      <protection locked="0"/>
    </xf>
    <xf numFmtId="0" fontId="15" fillId="4" borderId="8" xfId="0" applyFont="1" applyFill="1" applyBorder="1" applyAlignment="1" applyProtection="1">
      <alignment horizontal="centerContinuous" vertical="center" wrapText="1"/>
      <protection locked="0"/>
    </xf>
    <xf numFmtId="0" fontId="15" fillId="4" borderId="20" xfId="0" applyFont="1" applyFill="1" applyBorder="1" applyAlignment="1" applyProtection="1">
      <alignment horizontal="centerContinuous" vertical="center" wrapText="1"/>
      <protection locked="0"/>
    </xf>
    <xf numFmtId="0" fontId="15" fillId="4" borderId="19" xfId="0" applyFont="1" applyFill="1" applyBorder="1" applyAlignment="1" applyProtection="1">
      <alignment horizontal="centerContinuous" vertical="center" wrapText="1"/>
      <protection locked="0"/>
    </xf>
    <xf numFmtId="0" fontId="15" fillId="4" borderId="18" xfId="0" applyFont="1" applyFill="1" applyBorder="1" applyAlignment="1" applyProtection="1">
      <alignment horizontal="centerContinuous" vertical="center" wrapText="1"/>
      <protection locked="0"/>
    </xf>
    <xf numFmtId="0" fontId="15" fillId="4" borderId="17" xfId="0" applyFont="1" applyFill="1" applyBorder="1" applyAlignment="1" applyProtection="1">
      <alignment horizontal="centerContinuous" vertical="center" wrapText="1"/>
      <protection locked="0"/>
    </xf>
    <xf numFmtId="0" fontId="1" fillId="0" borderId="0" xfId="0" applyFont="1" applyProtection="1">
      <protection locked="0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 applyProtection="1">
      <alignment horizontal="centerContinuous" vertical="center" wrapText="1"/>
      <protection locked="0"/>
    </xf>
    <xf numFmtId="0" fontId="18" fillId="2" borderId="17" xfId="0" applyFont="1" applyFill="1" applyBorder="1" applyAlignment="1" applyProtection="1">
      <alignment horizontal="centerContinuous" vertical="center"/>
      <protection locked="0"/>
    </xf>
    <xf numFmtId="0" fontId="17" fillId="2" borderId="16" xfId="0" applyFont="1" applyFill="1" applyBorder="1" applyAlignment="1" applyProtection="1">
      <alignment horizontal="centerContinuous" vertical="center" wrapText="1"/>
      <protection locked="0"/>
    </xf>
    <xf numFmtId="0" fontId="17" fillId="2" borderId="7" xfId="0" applyFont="1" applyFill="1" applyBorder="1" applyAlignment="1" applyProtection="1">
      <alignment horizontal="centerContinuous" vertical="center" wrapText="1"/>
      <protection locked="0"/>
    </xf>
    <xf numFmtId="0" fontId="17" fillId="2" borderId="12" xfId="0" applyFont="1" applyFill="1" applyBorder="1" applyAlignment="1" applyProtection="1">
      <alignment horizontal="centerContinuous" vertical="center" wrapText="1"/>
      <protection locked="0"/>
    </xf>
    <xf numFmtId="0" fontId="0" fillId="0" borderId="0" xfId="0" applyProtection="1"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3" fillId="2" borderId="23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2" fillId="4" borderId="7" xfId="0" applyFont="1" applyFill="1" applyBorder="1" applyAlignment="1" applyProtection="1">
      <alignment horizontal="centerContinuous" vertical="center" wrapText="1"/>
      <protection locked="0"/>
    </xf>
    <xf numFmtId="0" fontId="10" fillId="0" borderId="55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97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164" fontId="7" fillId="7" borderId="99" xfId="0" applyNumberFormat="1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7" fillId="0" borderId="44" xfId="0" applyNumberFormat="1" applyFont="1" applyBorder="1" applyAlignment="1">
      <alignment vertical="center"/>
    </xf>
    <xf numFmtId="0" fontId="9" fillId="7" borderId="99" xfId="0" applyFont="1" applyFill="1" applyBorder="1" applyAlignment="1">
      <alignment vertical="center"/>
    </xf>
    <xf numFmtId="1" fontId="9" fillId="0" borderId="4" xfId="0" applyNumberFormat="1" applyFont="1" applyBorder="1" applyAlignment="1">
      <alignment vertical="center"/>
    </xf>
    <xf numFmtId="1" fontId="9" fillId="0" borderId="44" xfId="0" applyNumberFormat="1" applyFont="1" applyBorder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9" fillId="3" borderId="12" xfId="0" applyFont="1" applyFill="1" applyBorder="1" applyAlignment="1">
      <alignment horizontal="center"/>
    </xf>
    <xf numFmtId="0" fontId="29" fillId="12" borderId="12" xfId="0" applyFont="1" applyFill="1" applyBorder="1" applyAlignment="1">
      <alignment horizontal="center"/>
    </xf>
    <xf numFmtId="0" fontId="29" fillId="12" borderId="12" xfId="0" applyFont="1" applyFill="1" applyBorder="1" applyAlignment="1">
      <alignment horizontal="center" wrapText="1"/>
    </xf>
    <xf numFmtId="0" fontId="26" fillId="7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2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7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2" xfId="0" applyFont="1" applyBorder="1" applyAlignment="1">
      <alignment horizontal="center"/>
    </xf>
    <xf numFmtId="164" fontId="4" fillId="2" borderId="7" xfId="0" applyNumberFormat="1" applyFont="1" applyFill="1" applyBorder="1" applyAlignment="1">
      <alignment vertical="center"/>
    </xf>
    <xf numFmtId="164" fontId="3" fillId="7" borderId="101" xfId="0" applyNumberFormat="1" applyFont="1" applyFill="1" applyBorder="1" applyAlignment="1">
      <alignment vertical="center"/>
    </xf>
    <xf numFmtId="164" fontId="3" fillId="7" borderId="4" xfId="0" applyNumberFormat="1" applyFont="1" applyFill="1" applyBorder="1" applyAlignment="1">
      <alignment vertical="center"/>
    </xf>
    <xf numFmtId="164" fontId="19" fillId="2" borderId="4" xfId="0" applyNumberFormat="1" applyFont="1" applyFill="1" applyBorder="1" applyAlignment="1">
      <alignment vertical="center"/>
    </xf>
    <xf numFmtId="0" fontId="5" fillId="8" borderId="110" xfId="0" applyFont="1" applyFill="1" applyBorder="1" applyAlignment="1">
      <alignment vertical="center"/>
    </xf>
    <xf numFmtId="0" fontId="5" fillId="8" borderId="18" xfId="0" applyFont="1" applyFill="1" applyBorder="1" applyAlignment="1">
      <alignment vertical="center"/>
    </xf>
    <xf numFmtId="0" fontId="5" fillId="8" borderId="122" xfId="0" applyFont="1" applyFill="1" applyBorder="1" applyAlignment="1">
      <alignment vertical="center"/>
    </xf>
    <xf numFmtId="164" fontId="17" fillId="0" borderId="102" xfId="0" applyNumberFormat="1" applyFont="1" applyBorder="1" applyAlignment="1">
      <alignment vertical="center"/>
    </xf>
    <xf numFmtId="164" fontId="17" fillId="3" borderId="14" xfId="0" applyNumberFormat="1" applyFont="1" applyFill="1" applyBorder="1" applyAlignment="1">
      <alignment vertical="center"/>
    </xf>
    <xf numFmtId="164" fontId="20" fillId="3" borderId="14" xfId="0" applyNumberFormat="1" applyFont="1" applyFill="1" applyBorder="1" applyAlignment="1">
      <alignment vertical="center"/>
    </xf>
    <xf numFmtId="164" fontId="20" fillId="2" borderId="14" xfId="0" applyNumberFormat="1" applyFont="1" applyFill="1" applyBorder="1" applyAlignment="1">
      <alignment vertical="center"/>
    </xf>
    <xf numFmtId="164" fontId="17" fillId="0" borderId="14" xfId="0" applyNumberFormat="1" applyFont="1" applyBorder="1" applyAlignment="1">
      <alignment vertical="center"/>
    </xf>
    <xf numFmtId="164" fontId="17" fillId="0" borderId="103" xfId="0" applyNumberFormat="1" applyFont="1" applyBorder="1" applyAlignment="1">
      <alignment vertical="center"/>
    </xf>
    <xf numFmtId="164" fontId="17" fillId="7" borderId="63" xfId="0" applyNumberFormat="1" applyFont="1" applyFill="1" applyBorder="1" applyAlignment="1">
      <alignment vertical="center"/>
    </xf>
    <xf numFmtId="164" fontId="17" fillId="7" borderId="7" xfId="0" applyNumberFormat="1" applyFont="1" applyFill="1" applyBorder="1" applyAlignment="1">
      <alignment vertical="center"/>
    </xf>
    <xf numFmtId="164" fontId="13" fillId="2" borderId="7" xfId="0" applyNumberFormat="1" applyFont="1" applyFill="1" applyBorder="1" applyAlignment="1">
      <alignment vertical="center"/>
    </xf>
    <xf numFmtId="164" fontId="17" fillId="7" borderId="101" xfId="0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3" fontId="12" fillId="4" borderId="0" xfId="0" applyNumberFormat="1" applyFont="1" applyFill="1" applyAlignment="1">
      <alignment horizontal="left" vertical="top" wrapText="1"/>
    </xf>
    <xf numFmtId="3" fontId="12" fillId="4" borderId="0" xfId="0" applyNumberFormat="1" applyFont="1" applyFill="1" applyAlignment="1">
      <alignment horizontal="center" vertical="center" wrapText="1"/>
    </xf>
    <xf numFmtId="0" fontId="25" fillId="4" borderId="24" xfId="0" applyFont="1" applyFill="1" applyBorder="1" applyAlignment="1">
      <alignment horizontal="left" vertical="center" wrapText="1"/>
    </xf>
    <xf numFmtId="0" fontId="25" fillId="4" borderId="25" xfId="0" applyFont="1" applyFill="1" applyBorder="1" applyAlignment="1">
      <alignment horizontal="left" vertical="center" wrapText="1"/>
    </xf>
    <xf numFmtId="0" fontId="25" fillId="4" borderId="26" xfId="0" applyFont="1" applyFill="1" applyBorder="1" applyAlignment="1">
      <alignment horizontal="left" vertical="center" wrapText="1"/>
    </xf>
    <xf numFmtId="0" fontId="26" fillId="6" borderId="16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7" xfId="0" applyFont="1" applyFill="1" applyBorder="1" applyAlignment="1">
      <alignment horizontal="center" vertical="center" wrapText="1"/>
    </xf>
    <xf numFmtId="0" fontId="26" fillId="6" borderId="28" xfId="0" applyFont="1" applyFill="1" applyBorder="1" applyAlignment="1">
      <alignment horizontal="center" vertical="center" wrapText="1"/>
    </xf>
    <xf numFmtId="3" fontId="28" fillId="4" borderId="0" xfId="0" applyNumberFormat="1" applyFont="1" applyFill="1" applyAlignment="1">
      <alignment horizontal="center" vertical="center" wrapText="1"/>
    </xf>
    <xf numFmtId="3" fontId="29" fillId="4" borderId="0" xfId="0" applyNumberFormat="1" applyFont="1" applyFill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39" fillId="7" borderId="20" xfId="0" applyFont="1" applyFill="1" applyBorder="1" applyAlignment="1">
      <alignment horizontal="center" vertical="center" wrapText="1"/>
    </xf>
    <xf numFmtId="0" fontId="39" fillId="7" borderId="19" xfId="0" applyFont="1" applyFill="1" applyBorder="1" applyAlignment="1">
      <alignment horizontal="center" vertical="center" wrapText="1"/>
    </xf>
    <xf numFmtId="0" fontId="39" fillId="7" borderId="18" xfId="0" applyFont="1" applyFill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left" vertical="center" wrapText="1"/>
    </xf>
    <xf numFmtId="0" fontId="30" fillId="7" borderId="19" xfId="0" applyFont="1" applyFill="1" applyBorder="1" applyAlignment="1">
      <alignment horizontal="left" vertical="center" wrapText="1"/>
    </xf>
    <xf numFmtId="0" fontId="30" fillId="7" borderId="18" xfId="0" applyFont="1" applyFill="1" applyBorder="1" applyAlignment="1">
      <alignment horizontal="left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30" fillId="7" borderId="34" xfId="0" applyFont="1" applyFill="1" applyBorder="1" applyAlignment="1">
      <alignment horizontal="left" vertical="center" wrapText="1"/>
    </xf>
    <xf numFmtId="0" fontId="30" fillId="7" borderId="35" xfId="0" applyFont="1" applyFill="1" applyBorder="1" applyAlignment="1">
      <alignment horizontal="left" vertical="center" wrapText="1"/>
    </xf>
    <xf numFmtId="0" fontId="31" fillId="7" borderId="22" xfId="0" applyFont="1" applyFill="1" applyBorder="1" applyAlignment="1">
      <alignment horizontal="left" vertical="center"/>
    </xf>
    <xf numFmtId="0" fontId="31" fillId="7" borderId="28" xfId="0" applyFont="1" applyFill="1" applyBorder="1" applyAlignment="1">
      <alignment horizontal="left" vertical="center"/>
    </xf>
    <xf numFmtId="0" fontId="30" fillId="7" borderId="19" xfId="0" applyFont="1" applyFill="1" applyBorder="1" applyAlignment="1">
      <alignment horizontal="left" vertical="center"/>
    </xf>
    <xf numFmtId="0" fontId="30" fillId="7" borderId="18" xfId="0" applyFont="1" applyFill="1" applyBorder="1" applyAlignment="1">
      <alignment horizontal="left" vertical="center"/>
    </xf>
    <xf numFmtId="0" fontId="31" fillId="7" borderId="22" xfId="0" applyFont="1" applyFill="1" applyBorder="1" applyAlignment="1">
      <alignment horizontal="left" vertical="center" wrapText="1"/>
    </xf>
    <xf numFmtId="0" fontId="31" fillId="7" borderId="28" xfId="0" applyFont="1" applyFill="1" applyBorder="1" applyAlignment="1">
      <alignment horizontal="left" vertical="center" wrapText="1"/>
    </xf>
    <xf numFmtId="0" fontId="30" fillId="7" borderId="20" xfId="0" applyFont="1" applyFill="1" applyBorder="1" applyAlignment="1">
      <alignment horizontal="left" vertical="center"/>
    </xf>
    <xf numFmtId="0" fontId="30" fillId="7" borderId="31" xfId="0" applyFont="1" applyFill="1" applyBorder="1" applyAlignment="1">
      <alignment horizontal="left" vertical="center" wrapText="1"/>
    </xf>
    <xf numFmtId="0" fontId="30" fillId="7" borderId="31" xfId="0" applyFont="1" applyFill="1" applyBorder="1" applyAlignment="1">
      <alignment horizontal="left" vertical="center"/>
    </xf>
    <xf numFmtId="0" fontId="26" fillId="7" borderId="7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31" fillId="7" borderId="32" xfId="0" applyFont="1" applyFill="1" applyBorder="1" applyAlignment="1">
      <alignment horizontal="left" vertical="center"/>
    </xf>
    <xf numFmtId="0" fontId="31" fillId="7" borderId="33" xfId="0" applyFont="1" applyFill="1" applyBorder="1" applyAlignment="1">
      <alignment horizontal="left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29" xfId="0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left" wrapText="1"/>
    </xf>
    <xf numFmtId="0" fontId="31" fillId="7" borderId="32" xfId="0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" fillId="11" borderId="113" xfId="0" applyFont="1" applyFill="1" applyBorder="1" applyAlignment="1">
      <alignment horizontal="center"/>
    </xf>
    <xf numFmtId="0" fontId="2" fillId="11" borderId="114" xfId="0" applyFont="1" applyFill="1" applyBorder="1" applyAlignment="1">
      <alignment horizontal="center"/>
    </xf>
    <xf numFmtId="0" fontId="2" fillId="11" borderId="116" xfId="0" applyFont="1" applyFill="1" applyBorder="1" applyAlignment="1">
      <alignment horizontal="center"/>
    </xf>
    <xf numFmtId="0" fontId="2" fillId="11" borderId="117" xfId="0" applyFont="1" applyFill="1" applyBorder="1" applyAlignment="1">
      <alignment horizontal="center"/>
    </xf>
    <xf numFmtId="0" fontId="40" fillId="3" borderId="12" xfId="0" applyFont="1" applyFill="1" applyBorder="1" applyAlignment="1">
      <alignment horizontal="center"/>
    </xf>
    <xf numFmtId="0" fontId="40" fillId="12" borderId="12" xfId="0" applyFont="1" applyFill="1" applyBorder="1" applyAlignment="1">
      <alignment horizontal="center"/>
    </xf>
    <xf numFmtId="0" fontId="2" fillId="10" borderId="118" xfId="0" applyFont="1" applyFill="1" applyBorder="1" applyAlignment="1">
      <alignment horizontal="center"/>
    </xf>
    <xf numFmtId="0" fontId="2" fillId="10" borderId="119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10" borderId="120" xfId="0" applyFont="1" applyFill="1" applyBorder="1" applyAlignment="1">
      <alignment horizontal="center"/>
    </xf>
    <xf numFmtId="0" fontId="1" fillId="9" borderId="113" xfId="0" applyFont="1" applyFill="1" applyBorder="1" applyAlignment="1">
      <alignment horizontal="center"/>
    </xf>
    <xf numFmtId="0" fontId="1" fillId="9" borderId="114" xfId="0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1" fillId="9" borderId="115" xfId="0" applyFont="1" applyFill="1" applyBorder="1" applyAlignment="1">
      <alignment horizontal="center"/>
    </xf>
    <xf numFmtId="0" fontId="27" fillId="0" borderId="20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20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" fillId="11" borderId="115" xfId="0" applyFont="1" applyFill="1" applyBorder="1" applyAlignment="1">
      <alignment horizontal="center"/>
    </xf>
    <xf numFmtId="0" fontId="40" fillId="3" borderId="20" xfId="0" applyFont="1" applyFill="1" applyBorder="1" applyAlignment="1">
      <alignment horizontal="center"/>
    </xf>
    <xf numFmtId="0" fontId="40" fillId="3" borderId="19" xfId="0" applyFont="1" applyFill="1" applyBorder="1" applyAlignment="1">
      <alignment horizontal="center"/>
    </xf>
    <xf numFmtId="0" fontId="40" fillId="3" borderId="18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26" fillId="7" borderId="3" xfId="0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" fontId="16" fillId="4" borderId="12" xfId="0" applyNumberFormat="1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97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3" fontId="16" fillId="4" borderId="23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9" fillId="0" borderId="87" xfId="0" applyFont="1" applyBorder="1" applyAlignment="1">
      <alignment horizontal="left" vertical="center" wrapText="1"/>
    </xf>
    <xf numFmtId="0" fontId="9" fillId="0" borderId="86" xfId="0" applyFont="1" applyBorder="1" applyAlignment="1">
      <alignment horizontal="left" vertical="center" wrapText="1"/>
    </xf>
    <xf numFmtId="0" fontId="9" fillId="0" borderId="84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9" fillId="7" borderId="87" xfId="0" applyFont="1" applyFill="1" applyBorder="1" applyAlignment="1">
      <alignment horizontal="left" vertical="center" wrapText="1"/>
    </xf>
    <xf numFmtId="0" fontId="9" fillId="7" borderId="86" xfId="0" applyFont="1" applyFill="1" applyBorder="1" applyAlignment="1">
      <alignment horizontal="left" vertical="center" wrapText="1"/>
    </xf>
    <xf numFmtId="0" fontId="9" fillId="0" borderId="88" xfId="0" applyFont="1" applyBorder="1" applyAlignment="1">
      <alignment horizontal="left" vertical="center" wrapText="1"/>
    </xf>
    <xf numFmtId="0" fontId="9" fillId="7" borderId="56" xfId="0" applyFont="1" applyFill="1" applyBorder="1" applyAlignment="1">
      <alignment horizontal="left" vertical="center" wrapText="1"/>
    </xf>
    <xf numFmtId="0" fontId="9" fillId="7" borderId="63" xfId="0" applyFont="1" applyFill="1" applyBorder="1" applyAlignment="1">
      <alignment horizontal="left" vertical="center" wrapText="1"/>
    </xf>
    <xf numFmtId="0" fontId="9" fillId="7" borderId="102" xfId="0" applyFont="1" applyFill="1" applyBorder="1" applyAlignment="1">
      <alignment horizontal="left" vertical="center" wrapText="1"/>
    </xf>
    <xf numFmtId="0" fontId="9" fillId="0" borderId="102" xfId="0" applyFont="1" applyBorder="1" applyAlignment="1">
      <alignment horizontal="left" vertical="center" wrapText="1"/>
    </xf>
    <xf numFmtId="0" fontId="9" fillId="0" borderId="5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0" fillId="0" borderId="88" xfId="0" applyBorder="1" applyAlignment="1">
      <alignment horizontal="left" vertical="center" wrapText="1"/>
    </xf>
    <xf numFmtId="0" fontId="0" fillId="0" borderId="93" xfId="0" applyBorder="1" applyAlignment="1">
      <alignment horizontal="left" vertical="center" wrapText="1"/>
    </xf>
    <xf numFmtId="0" fontId="9" fillId="0" borderId="92" xfId="0" applyFont="1" applyBorder="1" applyAlignment="1">
      <alignment horizontal="left" vertical="center" wrapText="1"/>
    </xf>
    <xf numFmtId="0" fontId="9" fillId="0" borderId="93" xfId="0" applyFont="1" applyBorder="1" applyAlignment="1">
      <alignment horizontal="left" vertical="center" wrapText="1"/>
    </xf>
    <xf numFmtId="0" fontId="9" fillId="0" borderId="94" xfId="0" applyFont="1" applyBorder="1" applyAlignment="1">
      <alignment horizontal="left" vertical="center" wrapText="1"/>
    </xf>
    <xf numFmtId="0" fontId="9" fillId="7" borderId="88" xfId="0" applyFont="1" applyFill="1" applyBorder="1" applyAlignment="1">
      <alignment horizontal="left" vertical="center" wrapText="1"/>
    </xf>
    <xf numFmtId="0" fontId="9" fillId="7" borderId="93" xfId="0" applyFont="1" applyFill="1" applyBorder="1" applyAlignment="1">
      <alignment horizontal="left" vertical="center" wrapText="1"/>
    </xf>
    <xf numFmtId="0" fontId="9" fillId="0" borderId="106" xfId="0" applyFont="1" applyBorder="1" applyAlignment="1">
      <alignment horizontal="left" vertical="center" wrapText="1"/>
    </xf>
    <xf numFmtId="0" fontId="3" fillId="0" borderId="111" xfId="0" applyFont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9" fillId="7" borderId="106" xfId="0" applyFont="1" applyFill="1" applyBorder="1" applyAlignment="1">
      <alignment horizontal="left" vertical="center" wrapText="1"/>
    </xf>
    <xf numFmtId="0" fontId="9" fillId="0" borderId="111" xfId="0" applyFont="1" applyBorder="1" applyAlignment="1">
      <alignment horizontal="left" vertical="center" wrapText="1"/>
    </xf>
    <xf numFmtId="0" fontId="9" fillId="0" borderId="107" xfId="0" applyFont="1" applyBorder="1" applyAlignment="1">
      <alignment horizontal="left" vertical="center" wrapText="1"/>
    </xf>
    <xf numFmtId="0" fontId="9" fillId="7" borderId="9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6" fillId="4" borderId="23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3" fontId="12" fillId="4" borderId="16" xfId="0" applyNumberFormat="1" applyFont="1" applyFill="1" applyBorder="1" applyAlignment="1" applyProtection="1">
      <alignment horizontal="center" vertical="center" wrapText="1"/>
      <protection locked="0"/>
    </xf>
    <xf numFmtId="3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0D2D9"/>
      <color rgb="FF0F3250"/>
      <color rgb="FFEA4B3C"/>
      <color rgb="FFA8131D"/>
      <color rgb="FFA8BFB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66077</xdr:rowOff>
    </xdr:from>
    <xdr:to>
      <xdr:col>0</xdr:col>
      <xdr:colOff>1133475</xdr:colOff>
      <xdr:row>2</xdr:row>
      <xdr:rowOff>86105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66077"/>
          <a:ext cx="800100" cy="9249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893217</xdr:colOff>
      <xdr:row>1</xdr:row>
      <xdr:rowOff>610658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"/>
          <a:ext cx="807492" cy="9345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893217</xdr:colOff>
      <xdr:row>1</xdr:row>
      <xdr:rowOff>610658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"/>
          <a:ext cx="807492" cy="9345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864642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07492" cy="9345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38680</xdr:rowOff>
    </xdr:from>
    <xdr:to>
      <xdr:col>0</xdr:col>
      <xdr:colOff>820615</xdr:colOff>
      <xdr:row>1</xdr:row>
      <xdr:rowOff>578827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2" y="38680"/>
          <a:ext cx="754673" cy="877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855117</xdr:colOff>
      <xdr:row>1</xdr:row>
      <xdr:rowOff>620183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807492" cy="9345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89059</xdr:colOff>
      <xdr:row>0</xdr:row>
      <xdr:rowOff>59531</xdr:rowOff>
    </xdr:from>
    <xdr:to>
      <xdr:col>0</xdr:col>
      <xdr:colOff>896551</xdr:colOff>
      <xdr:row>1</xdr:row>
      <xdr:rowOff>660664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9" y="59531"/>
          <a:ext cx="807492" cy="9345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0</xdr:col>
      <xdr:colOff>1064667</xdr:colOff>
      <xdr:row>1</xdr:row>
      <xdr:rowOff>601133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807492" cy="9345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912267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807492" cy="9345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0</xdr:col>
      <xdr:colOff>931317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807492" cy="9345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893217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807492" cy="9345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0</xdr:col>
      <xdr:colOff>874167</xdr:colOff>
      <xdr:row>1</xdr:row>
      <xdr:rowOff>620183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07492" cy="934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J19"/>
  <sheetViews>
    <sheetView showGridLines="0" zoomScaleNormal="100" workbookViewId="0">
      <selection activeCell="G2" sqref="G2"/>
    </sheetView>
  </sheetViews>
  <sheetFormatPr baseColWidth="10" defaultColWidth="11.42578125" defaultRowHeight="15" x14ac:dyDescent="0.25"/>
  <cols>
    <col min="1" max="1" width="22" customWidth="1"/>
    <col min="3" max="3" width="12.7109375" customWidth="1"/>
    <col min="5" max="5" width="18" bestFit="1" customWidth="1"/>
    <col min="6" max="6" width="10.28515625" customWidth="1"/>
    <col min="7" max="7" width="13.7109375" customWidth="1"/>
  </cols>
  <sheetData>
    <row r="1" spans="1:10" ht="25.5" x14ac:dyDescent="0.25">
      <c r="A1" s="522"/>
      <c r="B1" s="525" t="s">
        <v>239</v>
      </c>
      <c r="C1" s="526"/>
      <c r="D1" s="39" t="s">
        <v>0</v>
      </c>
      <c r="E1" s="40" t="s">
        <v>348</v>
      </c>
    </row>
    <row r="2" spans="1:10" ht="46.15" customHeight="1" x14ac:dyDescent="0.25">
      <c r="A2" s="523"/>
      <c r="B2" s="527"/>
      <c r="C2" s="528"/>
      <c r="D2" s="39" t="s">
        <v>1</v>
      </c>
      <c r="E2" s="40" t="s">
        <v>347</v>
      </c>
    </row>
    <row r="3" spans="1:10" ht="15.75" thickBot="1" x14ac:dyDescent="0.3">
      <c r="A3" s="524"/>
      <c r="B3" s="529"/>
      <c r="C3" s="530"/>
      <c r="D3" s="39" t="s">
        <v>2</v>
      </c>
      <c r="E3" s="41" t="s">
        <v>3</v>
      </c>
    </row>
    <row r="4" spans="1:10" ht="9.6" customHeight="1" x14ac:dyDescent="0.25"/>
    <row r="5" spans="1:10" ht="4.1500000000000004" customHeight="1" x14ac:dyDescent="0.25"/>
    <row r="6" spans="1:10" ht="7.9" customHeight="1" x14ac:dyDescent="0.25"/>
    <row r="7" spans="1:10" ht="42" customHeight="1" x14ac:dyDescent="0.25">
      <c r="B7" s="42"/>
      <c r="C7" s="42"/>
      <c r="D7" s="42"/>
      <c r="E7" s="42"/>
      <c r="F7" s="42"/>
      <c r="G7" s="42"/>
      <c r="H7" s="42"/>
      <c r="I7" s="42"/>
      <c r="J7" s="42"/>
    </row>
    <row r="8" spans="1:10" ht="37.9" customHeight="1" x14ac:dyDescent="0.25">
      <c r="B8" s="42"/>
      <c r="C8" s="42"/>
      <c r="D8" s="42"/>
      <c r="E8" s="42"/>
      <c r="F8" s="42"/>
      <c r="G8" s="42"/>
      <c r="H8" s="42"/>
      <c r="I8" s="42"/>
      <c r="J8" s="42"/>
    </row>
    <row r="9" spans="1:10" x14ac:dyDescent="0.25">
      <c r="B9" s="42"/>
      <c r="C9" s="42"/>
      <c r="D9" s="42"/>
      <c r="E9" s="42"/>
      <c r="F9" s="42"/>
      <c r="G9" s="42"/>
      <c r="H9" s="42"/>
      <c r="I9" s="42"/>
      <c r="J9" s="42"/>
    </row>
    <row r="10" spans="1:10" x14ac:dyDescent="0.25">
      <c r="B10" s="42"/>
      <c r="C10" s="42"/>
      <c r="D10" s="42"/>
      <c r="E10" s="42"/>
      <c r="F10" s="42"/>
      <c r="G10" s="42"/>
      <c r="H10" s="42"/>
      <c r="I10" s="42"/>
      <c r="J10" s="42"/>
    </row>
    <row r="11" spans="1:10" ht="48" customHeight="1" x14ac:dyDescent="0.25">
      <c r="B11" s="42"/>
      <c r="C11" s="42"/>
      <c r="D11" s="42"/>
      <c r="E11" s="531" t="s">
        <v>238</v>
      </c>
      <c r="F11" s="531"/>
      <c r="G11" s="531"/>
      <c r="H11" s="531"/>
      <c r="I11" s="531"/>
      <c r="J11" s="42"/>
    </row>
    <row r="12" spans="1:10" ht="19.149999999999999" customHeight="1" x14ac:dyDescent="0.25">
      <c r="B12" s="521" t="s">
        <v>351</v>
      </c>
      <c r="C12" s="521"/>
      <c r="D12" s="42"/>
      <c r="E12" s="42"/>
      <c r="F12" s="532" t="s">
        <v>350</v>
      </c>
      <c r="G12" s="532"/>
      <c r="H12" s="42"/>
      <c r="I12" s="42"/>
      <c r="J12" s="42"/>
    </row>
    <row r="13" spans="1:10" ht="39.6" customHeight="1" x14ac:dyDescent="0.25">
      <c r="B13" s="521"/>
      <c r="C13" s="521"/>
      <c r="D13" s="42"/>
      <c r="E13" s="42"/>
      <c r="F13" s="42"/>
      <c r="G13" s="42"/>
      <c r="H13" s="42"/>
      <c r="I13" s="42"/>
      <c r="J13" s="42"/>
    </row>
    <row r="14" spans="1:10" ht="19.149999999999999" customHeight="1" x14ac:dyDescent="0.25">
      <c r="B14" s="520"/>
      <c r="C14" s="520"/>
      <c r="D14" s="42"/>
      <c r="E14" s="42"/>
      <c r="F14" s="42"/>
      <c r="G14" s="42"/>
      <c r="H14" s="42"/>
      <c r="I14" s="42"/>
      <c r="J14" s="42"/>
    </row>
    <row r="15" spans="1:10" x14ac:dyDescent="0.25">
      <c r="B15" s="520"/>
      <c r="C15" s="520"/>
      <c r="D15" s="42"/>
      <c r="E15" s="42"/>
      <c r="F15" s="42"/>
      <c r="G15" s="42"/>
      <c r="H15" s="42"/>
      <c r="I15" s="42"/>
      <c r="J15" s="42"/>
    </row>
    <row r="16" spans="1:10" ht="55.15" customHeight="1" x14ac:dyDescent="0.25">
      <c r="B16" s="43"/>
      <c r="C16" s="43"/>
      <c r="D16" s="43"/>
      <c r="E16" s="43"/>
      <c r="F16" s="43"/>
      <c r="G16" s="43"/>
      <c r="H16" s="43"/>
      <c r="I16" s="43"/>
      <c r="J16" s="43"/>
    </row>
    <row r="19" ht="10.15" customHeight="1" x14ac:dyDescent="0.25"/>
  </sheetData>
  <mergeCells count="7">
    <mergeCell ref="B15:C15"/>
    <mergeCell ref="B12:C13"/>
    <mergeCell ref="A1:A3"/>
    <mergeCell ref="B1:C3"/>
    <mergeCell ref="E11:I11"/>
    <mergeCell ref="F12:G12"/>
    <mergeCell ref="B14:C14"/>
  </mergeCells>
  <printOptions horizontalCentered="1" verticalCentered="1"/>
  <pageMargins left="0.48" right="0.49" top="0.47244094488188981" bottom="0.55118110236220474" header="0.31496062992125984" footer="0.31496062992125984"/>
  <pageSetup paperSize="9" scale="9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49"/>
  <sheetViews>
    <sheetView showGridLines="0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A42" sqref="AA42"/>
    </sheetView>
  </sheetViews>
  <sheetFormatPr baseColWidth="10" defaultColWidth="11.42578125" defaultRowHeight="15" x14ac:dyDescent="0.25"/>
  <cols>
    <col min="1" max="1" width="49.28515625" customWidth="1"/>
    <col min="2" max="2" width="11.42578125" customWidth="1"/>
    <col min="3" max="3" width="7.28515625" customWidth="1"/>
    <col min="4" max="4" width="9" customWidth="1"/>
    <col min="5" max="5" width="7.28515625" customWidth="1"/>
    <col min="6" max="9" width="6.7109375" customWidth="1"/>
    <col min="10" max="10" width="6.7109375" style="1" customWidth="1"/>
    <col min="11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9" t="str">
        <f>Couverture!F12</f>
        <v>Année 2024-2025</v>
      </c>
      <c r="B1" s="28"/>
      <c r="C1" s="632" t="s">
        <v>40</v>
      </c>
      <c r="D1" s="632" t="s">
        <v>41</v>
      </c>
      <c r="E1" s="632" t="s">
        <v>42</v>
      </c>
      <c r="F1" s="632" t="s">
        <v>43</v>
      </c>
      <c r="G1" s="27" t="s">
        <v>44</v>
      </c>
      <c r="H1" s="26"/>
      <c r="I1" s="25" t="s">
        <v>45</v>
      </c>
      <c r="J1" s="25"/>
      <c r="K1" s="25"/>
      <c r="L1" s="25"/>
      <c r="M1" s="24"/>
      <c r="N1" s="23" t="s">
        <v>46</v>
      </c>
      <c r="O1" s="22"/>
      <c r="P1" s="22"/>
      <c r="Q1" s="21"/>
      <c r="R1" s="32" t="s">
        <v>47</v>
      </c>
      <c r="S1" s="32"/>
      <c r="T1" s="32"/>
      <c r="U1" s="32"/>
      <c r="V1" s="14"/>
      <c r="W1" s="625" t="s">
        <v>48</v>
      </c>
      <c r="X1" s="625" t="s">
        <v>49</v>
      </c>
      <c r="Y1" s="625" t="s">
        <v>50</v>
      </c>
      <c r="Z1" s="19" t="s">
        <v>45</v>
      </c>
      <c r="AA1" s="18"/>
      <c r="AB1" s="18"/>
      <c r="AC1" s="17"/>
      <c r="AD1" s="17"/>
      <c r="AE1" s="16" t="s">
        <v>51</v>
      </c>
      <c r="AF1" s="15"/>
      <c r="AG1" s="16"/>
      <c r="AH1" s="15"/>
    </row>
    <row r="2" spans="1:34" ht="49.9" customHeight="1" thickBot="1" x14ac:dyDescent="0.3">
      <c r="A2" s="630" t="str">
        <f>Couverture!B12</f>
        <v xml:space="preserve">             CMA FORMATION TARBES</v>
      </c>
      <c r="B2" s="631"/>
      <c r="C2" s="633"/>
      <c r="D2" s="633"/>
      <c r="E2" s="633"/>
      <c r="F2" s="633"/>
      <c r="G2" s="38" t="s">
        <v>52</v>
      </c>
      <c r="H2" s="38" t="s">
        <v>53</v>
      </c>
      <c r="I2" s="38" t="s">
        <v>54</v>
      </c>
      <c r="J2" s="38" t="s">
        <v>55</v>
      </c>
      <c r="K2" s="38" t="s">
        <v>56</v>
      </c>
      <c r="L2" s="38" t="s">
        <v>57</v>
      </c>
      <c r="M2" s="38" t="s">
        <v>58</v>
      </c>
      <c r="N2" s="52" t="s">
        <v>59</v>
      </c>
      <c r="O2" s="53" t="s">
        <v>60</v>
      </c>
      <c r="P2" s="53" t="s">
        <v>61</v>
      </c>
      <c r="Q2" s="53" t="s">
        <v>58</v>
      </c>
      <c r="R2" s="52" t="s">
        <v>59</v>
      </c>
      <c r="S2" s="53" t="s">
        <v>60</v>
      </c>
      <c r="T2" s="53" t="s">
        <v>61</v>
      </c>
      <c r="U2" s="53" t="s">
        <v>58</v>
      </c>
      <c r="V2" s="14"/>
      <c r="W2" s="626"/>
      <c r="X2" s="626"/>
      <c r="Y2" s="626"/>
      <c r="Z2" s="74" t="s">
        <v>32</v>
      </c>
      <c r="AA2" s="37" t="s">
        <v>23</v>
      </c>
      <c r="AB2" s="37" t="s">
        <v>62</v>
      </c>
      <c r="AC2" s="37" t="s">
        <v>63</v>
      </c>
      <c r="AD2" s="75" t="s">
        <v>29</v>
      </c>
      <c r="AE2" s="76" t="s">
        <v>32</v>
      </c>
      <c r="AF2" s="77" t="s">
        <v>64</v>
      </c>
      <c r="AG2" s="76" t="s">
        <v>32</v>
      </c>
      <c r="AH2" s="77" t="s">
        <v>65</v>
      </c>
    </row>
    <row r="3" spans="1:34" ht="13.9" customHeight="1" thickTop="1" x14ac:dyDescent="0.25">
      <c r="A3" s="652" t="s">
        <v>129</v>
      </c>
      <c r="B3" s="208" t="s">
        <v>66</v>
      </c>
      <c r="C3" s="163"/>
      <c r="D3" s="163"/>
      <c r="E3" s="163"/>
      <c r="F3" s="163"/>
      <c r="G3" s="162"/>
      <c r="H3" s="162"/>
      <c r="I3" s="162"/>
      <c r="J3" s="162"/>
      <c r="K3" s="162"/>
      <c r="L3" s="162"/>
      <c r="M3" s="162"/>
      <c r="N3" s="163"/>
      <c r="O3" s="163"/>
      <c r="P3" s="163"/>
      <c r="Q3" s="163"/>
      <c r="R3" s="163"/>
      <c r="S3" s="163"/>
      <c r="T3" s="163"/>
      <c r="U3" s="164"/>
      <c r="V3" s="1"/>
      <c r="W3" s="110" t="str">
        <f>IF($C3=0,"",F3/$C3)</f>
        <v/>
      </c>
      <c r="X3" s="109"/>
      <c r="Y3" s="109"/>
      <c r="Z3" s="153"/>
      <c r="AA3" s="109"/>
      <c r="AB3" s="109"/>
      <c r="AC3" s="109"/>
      <c r="AD3" s="109"/>
      <c r="AE3" s="154" t="str">
        <f t="shared" ref="AE3:AE10" si="0">IF((N3+O3+P3+Q3)=0,"",1-(Q3/(N3+O3+P3+Q3)))</f>
        <v/>
      </c>
      <c r="AF3" s="155" t="str">
        <f t="shared" ref="AF3:AF10" si="1">IF((N3+O3+P3)=0,"",(N3+O3)/(N3+O3+P3))</f>
        <v/>
      </c>
      <c r="AG3" s="154" t="str">
        <f t="shared" ref="AG3:AG10" si="2">IF((R3+S3+T3+U3)=0,"",1-(U3/(R3+S3+T3+U3)))</f>
        <v/>
      </c>
      <c r="AH3" s="111" t="str">
        <f t="shared" ref="AH3:AH10" si="3">IF((R3+S3+T3)=0,"",(S3+R3)/(R3+S3+T3))</f>
        <v/>
      </c>
    </row>
    <row r="4" spans="1:34" ht="13.9" customHeight="1" x14ac:dyDescent="0.25">
      <c r="A4" s="653"/>
      <c r="B4" s="214" t="s">
        <v>67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  <c r="V4" s="1"/>
      <c r="W4" s="112" t="str">
        <f t="shared" ref="W4:W10" si="4">IF($C4=0,"",F4/$C4)</f>
        <v/>
      </c>
      <c r="X4" s="6" t="str">
        <f t="shared" ref="X4:X47" si="5">IF($C4=0,"",G4/$C4)</f>
        <v/>
      </c>
      <c r="Y4" s="6" t="str">
        <f t="shared" ref="Y4:Y10" si="6">IF($G4=0,"",H4/$G4)</f>
        <v/>
      </c>
      <c r="Z4" s="7" t="str">
        <f t="shared" ref="Z4:Z10" si="7">IF((I4+K4+L4+M4)=0,"",1-(M4/(I4+K4+L4+M4)))</f>
        <v/>
      </c>
      <c r="AA4" s="6" t="str">
        <f t="shared" ref="AA4:AA48" si="8">IF(($I4+$K4+$L4)=0,"",I4/($I4+$L4+$K4))</f>
        <v/>
      </c>
      <c r="AB4" s="147" t="str">
        <f t="shared" ref="AB4:AB47" si="9">IF(AND((($I4+$K4+$L4)=0),($I4=0)),"",$J4/($I4))</f>
        <v/>
      </c>
      <c r="AC4" s="6" t="str">
        <f t="shared" ref="AC4:AC48" si="10">IF(($I4+$K4+$L4)=0,"",K4/($K4+$L4+$I4))</f>
        <v/>
      </c>
      <c r="AD4" s="6" t="str">
        <f t="shared" ref="AD4:AD10" si="11">IF(($I4+$K4+$L4)=0,"",($I4+$K4)/($I4+$K4+$L4))</f>
        <v/>
      </c>
      <c r="AE4" s="7" t="str">
        <f t="shared" si="0"/>
        <v/>
      </c>
      <c r="AF4" s="6" t="str">
        <f t="shared" si="1"/>
        <v/>
      </c>
      <c r="AG4" s="7" t="str">
        <f t="shared" si="2"/>
        <v/>
      </c>
      <c r="AH4" s="113" t="str">
        <f t="shared" si="3"/>
        <v/>
      </c>
    </row>
    <row r="5" spans="1:34" ht="13.9" customHeight="1" x14ac:dyDescent="0.25">
      <c r="A5" s="654" t="s">
        <v>130</v>
      </c>
      <c r="B5" s="210" t="s">
        <v>66</v>
      </c>
      <c r="C5" s="168"/>
      <c r="D5" s="168"/>
      <c r="E5" s="168"/>
      <c r="F5" s="168"/>
      <c r="G5" s="167"/>
      <c r="H5" s="167"/>
      <c r="I5" s="167"/>
      <c r="J5" s="167"/>
      <c r="K5" s="167"/>
      <c r="L5" s="167"/>
      <c r="M5" s="167"/>
      <c r="N5" s="168"/>
      <c r="O5" s="168"/>
      <c r="P5" s="168"/>
      <c r="Q5" s="168"/>
      <c r="R5" s="168"/>
      <c r="S5" s="168"/>
      <c r="T5" s="168"/>
      <c r="U5" s="169"/>
      <c r="V5" s="1"/>
      <c r="W5" s="114" t="str">
        <f t="shared" si="4"/>
        <v/>
      </c>
      <c r="X5" s="11"/>
      <c r="Y5" s="11"/>
      <c r="Z5" s="149"/>
      <c r="AA5" s="11"/>
      <c r="AB5" s="11"/>
      <c r="AC5" s="11"/>
      <c r="AD5" s="11"/>
      <c r="AE5" s="148" t="str">
        <f t="shared" si="0"/>
        <v/>
      </c>
      <c r="AF5" s="146" t="str">
        <f t="shared" si="1"/>
        <v/>
      </c>
      <c r="AG5" s="148" t="str">
        <f t="shared" si="2"/>
        <v/>
      </c>
      <c r="AH5" s="156" t="str">
        <f t="shared" si="3"/>
        <v/>
      </c>
    </row>
    <row r="6" spans="1:34" ht="13.9" customHeight="1" x14ac:dyDescent="0.25">
      <c r="A6" s="643"/>
      <c r="B6" s="214" t="s">
        <v>67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6"/>
      <c r="V6" s="1"/>
      <c r="W6" s="112" t="str">
        <f t="shared" si="4"/>
        <v/>
      </c>
      <c r="X6" s="6" t="str">
        <f t="shared" si="5"/>
        <v/>
      </c>
      <c r="Y6" s="6" t="str">
        <f t="shared" si="6"/>
        <v/>
      </c>
      <c r="Z6" s="7" t="str">
        <f t="shared" si="7"/>
        <v/>
      </c>
      <c r="AA6" s="6" t="str">
        <f t="shared" si="8"/>
        <v/>
      </c>
      <c r="AB6" s="147" t="str">
        <f t="shared" si="9"/>
        <v/>
      </c>
      <c r="AC6" s="6" t="str">
        <f t="shared" si="10"/>
        <v/>
      </c>
      <c r="AD6" s="6" t="str">
        <f t="shared" si="11"/>
        <v/>
      </c>
      <c r="AE6" s="7" t="str">
        <f t="shared" si="0"/>
        <v/>
      </c>
      <c r="AF6" s="6" t="str">
        <f t="shared" si="1"/>
        <v/>
      </c>
      <c r="AG6" s="7" t="str">
        <f t="shared" si="2"/>
        <v/>
      </c>
      <c r="AH6" s="113" t="str">
        <f t="shared" si="3"/>
        <v/>
      </c>
    </row>
    <row r="7" spans="1:34" ht="13.9" customHeight="1" x14ac:dyDescent="0.25">
      <c r="A7" s="653" t="s">
        <v>131</v>
      </c>
      <c r="B7" s="210" t="s">
        <v>66</v>
      </c>
      <c r="C7" s="168"/>
      <c r="D7" s="168"/>
      <c r="E7" s="168"/>
      <c r="F7" s="168"/>
      <c r="G7" s="167"/>
      <c r="H7" s="167"/>
      <c r="I7" s="167"/>
      <c r="J7" s="167"/>
      <c r="K7" s="167"/>
      <c r="L7" s="167"/>
      <c r="M7" s="167"/>
      <c r="N7" s="168"/>
      <c r="O7" s="168"/>
      <c r="P7" s="168"/>
      <c r="Q7" s="168"/>
      <c r="R7" s="168"/>
      <c r="S7" s="168"/>
      <c r="T7" s="168"/>
      <c r="U7" s="169"/>
      <c r="V7" s="1"/>
      <c r="W7" s="114" t="str">
        <f t="shared" si="4"/>
        <v/>
      </c>
      <c r="X7" s="11"/>
      <c r="Y7" s="11"/>
      <c r="Z7" s="149"/>
      <c r="AA7" s="11"/>
      <c r="AB7" s="11"/>
      <c r="AC7" s="11"/>
      <c r="AD7" s="11"/>
      <c r="AE7" s="148" t="str">
        <f t="shared" si="0"/>
        <v/>
      </c>
      <c r="AF7" s="146" t="str">
        <f t="shared" si="1"/>
        <v/>
      </c>
      <c r="AG7" s="148" t="str">
        <f t="shared" si="2"/>
        <v/>
      </c>
      <c r="AH7" s="156" t="str">
        <f t="shared" si="3"/>
        <v/>
      </c>
    </row>
    <row r="8" spans="1:34" ht="13.9" customHeight="1" x14ac:dyDescent="0.25">
      <c r="A8" s="653"/>
      <c r="B8" s="214" t="s">
        <v>67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/>
      <c r="V8" s="1"/>
      <c r="W8" s="112" t="str">
        <f t="shared" si="4"/>
        <v/>
      </c>
      <c r="X8" s="6" t="str">
        <f>IF($C8=0,"",G8/$C8)</f>
        <v/>
      </c>
      <c r="Y8" s="6" t="str">
        <f t="shared" si="6"/>
        <v/>
      </c>
      <c r="Z8" s="7" t="str">
        <f t="shared" si="7"/>
        <v/>
      </c>
      <c r="AA8" s="6" t="str">
        <f>IF(($I8+$K8+$L8)=0,"",I8/($I8+$L8+$K8))</f>
        <v/>
      </c>
      <c r="AB8" s="147" t="str">
        <f>IF(AND((($I8+$K8+$L8)=0),($I8=0)),"",$J8/($I8))</f>
        <v/>
      </c>
      <c r="AC8" s="6" t="str">
        <f>IF(($I8+$K8+$L8)=0,"",K8/($K8+$L8+$I8))</f>
        <v/>
      </c>
      <c r="AD8" s="6" t="str">
        <f t="shared" si="11"/>
        <v/>
      </c>
      <c r="AE8" s="7" t="str">
        <f t="shared" si="0"/>
        <v/>
      </c>
      <c r="AF8" s="6" t="str">
        <f t="shared" si="1"/>
        <v/>
      </c>
      <c r="AG8" s="7" t="str">
        <f t="shared" si="2"/>
        <v/>
      </c>
      <c r="AH8" s="113" t="str">
        <f t="shared" si="3"/>
        <v/>
      </c>
    </row>
    <row r="9" spans="1:34" ht="13.9" customHeight="1" x14ac:dyDescent="0.25">
      <c r="A9" s="653" t="s">
        <v>132</v>
      </c>
      <c r="B9" s="210" t="s">
        <v>66</v>
      </c>
      <c r="C9" s="168"/>
      <c r="D9" s="168"/>
      <c r="E9" s="168"/>
      <c r="F9" s="168"/>
      <c r="G9" s="167"/>
      <c r="H9" s="167"/>
      <c r="I9" s="167"/>
      <c r="J9" s="167"/>
      <c r="K9" s="167"/>
      <c r="L9" s="167"/>
      <c r="M9" s="167"/>
      <c r="N9" s="168"/>
      <c r="O9" s="168"/>
      <c r="P9" s="168"/>
      <c r="Q9" s="168"/>
      <c r="R9" s="168"/>
      <c r="S9" s="168"/>
      <c r="T9" s="168"/>
      <c r="U9" s="169"/>
      <c r="V9" s="1"/>
      <c r="W9" s="114" t="str">
        <f t="shared" si="4"/>
        <v/>
      </c>
      <c r="X9" s="11"/>
      <c r="Y9" s="11"/>
      <c r="Z9" s="149"/>
      <c r="AA9" s="11"/>
      <c r="AB9" s="11"/>
      <c r="AC9" s="11"/>
      <c r="AD9" s="11"/>
      <c r="AE9" s="148" t="str">
        <f t="shared" si="0"/>
        <v/>
      </c>
      <c r="AF9" s="146" t="str">
        <f t="shared" si="1"/>
        <v/>
      </c>
      <c r="AG9" s="148" t="str">
        <f t="shared" si="2"/>
        <v/>
      </c>
      <c r="AH9" s="156" t="str">
        <f t="shared" si="3"/>
        <v/>
      </c>
    </row>
    <row r="10" spans="1:34" ht="13.9" customHeight="1" x14ac:dyDescent="0.25">
      <c r="A10" s="653"/>
      <c r="B10" s="214" t="s">
        <v>67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6"/>
      <c r="V10" s="1"/>
      <c r="W10" s="112" t="str">
        <f t="shared" si="4"/>
        <v/>
      </c>
      <c r="X10" s="6" t="str">
        <f>IF($C10=0,"",G10/$C10)</f>
        <v/>
      </c>
      <c r="Y10" s="6" t="str">
        <f t="shared" si="6"/>
        <v/>
      </c>
      <c r="Z10" s="7" t="str">
        <f t="shared" si="7"/>
        <v/>
      </c>
      <c r="AA10" s="6" t="str">
        <f>IF(($I10+$K10+$L10)=0,"",I10/($I10+$L10+$K10))</f>
        <v/>
      </c>
      <c r="AB10" s="147" t="str">
        <f>IF(AND((($I10+$K10+$L10)=0),($I10=0)),"",$J10/($I10))</f>
        <v/>
      </c>
      <c r="AC10" s="6" t="str">
        <f>IF(($I10+$K10+$L10)=0,"",K10/($K10+$L10+$I10))</f>
        <v/>
      </c>
      <c r="AD10" s="6" t="str">
        <f t="shared" si="11"/>
        <v/>
      </c>
      <c r="AE10" s="7" t="str">
        <f t="shared" si="0"/>
        <v/>
      </c>
      <c r="AF10" s="6" t="str">
        <f t="shared" si="1"/>
        <v/>
      </c>
      <c r="AG10" s="7" t="str">
        <f t="shared" si="2"/>
        <v/>
      </c>
      <c r="AH10" s="113" t="str">
        <f t="shared" si="3"/>
        <v/>
      </c>
    </row>
    <row r="11" spans="1:34" s="254" customFormat="1" ht="13.9" customHeight="1" x14ac:dyDescent="0.25">
      <c r="A11" s="655" t="s">
        <v>274</v>
      </c>
      <c r="B11" s="216" t="s">
        <v>66</v>
      </c>
      <c r="C11" s="252"/>
      <c r="D11" s="252"/>
      <c r="E11" s="252"/>
      <c r="F11" s="252"/>
      <c r="G11" s="167"/>
      <c r="H11" s="167"/>
      <c r="I11" s="167"/>
      <c r="J11" s="167"/>
      <c r="K11" s="167"/>
      <c r="L11" s="167"/>
      <c r="M11" s="167"/>
      <c r="N11" s="252"/>
      <c r="O11" s="252"/>
      <c r="P11" s="252"/>
      <c r="Q11" s="252"/>
      <c r="R11" s="252"/>
      <c r="S11" s="252"/>
      <c r="T11" s="252"/>
      <c r="U11" s="253"/>
      <c r="V11" s="257"/>
      <c r="W11" s="258" t="str">
        <f t="shared" ref="W11:W33" si="12">IF($C11=0,"",F11/$C11)</f>
        <v/>
      </c>
      <c r="X11" s="11"/>
      <c r="Y11" s="11"/>
      <c r="Z11" s="217"/>
      <c r="AA11" s="11"/>
      <c r="AB11" s="11"/>
      <c r="AC11" s="11"/>
      <c r="AD11" s="11"/>
      <c r="AE11" s="218" t="str">
        <f t="shared" ref="AE11:AE33" si="13">IF((N11+O11+P11+Q11)=0,"",1-(Q11/(N11+O11+P11+Q11)))</f>
        <v/>
      </c>
      <c r="AF11" s="255" t="str">
        <f t="shared" ref="AF11:AF33" si="14">IF((N11+O11+P11)=0,"",(N11+O11)/(N11+O11+P11))</f>
        <v/>
      </c>
      <c r="AG11" s="218" t="str">
        <f t="shared" ref="AG11:AG33" si="15">IF((R11+S11+T11+U11)=0,"",1-(U11/(R11+S11+T11+U11)))</f>
        <v/>
      </c>
      <c r="AH11" s="259" t="str">
        <f t="shared" ref="AH11:AH33" si="16">IF((R11+S11+T11)=0,"",(S11+R11)/(R11+S11+T11))</f>
        <v/>
      </c>
    </row>
    <row r="12" spans="1:34" s="254" customFormat="1" ht="13.9" customHeight="1" x14ac:dyDescent="0.25">
      <c r="A12" s="656"/>
      <c r="B12" s="209" t="s">
        <v>67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256"/>
      <c r="V12" s="257"/>
      <c r="W12" s="260" t="str">
        <f t="shared" si="12"/>
        <v/>
      </c>
      <c r="X12" s="147" t="str">
        <f t="shared" si="5"/>
        <v/>
      </c>
      <c r="Y12" s="147" t="str">
        <f t="shared" ref="Y12:Y33" si="17">IF($G12=0,"",H12/$G12)</f>
        <v/>
      </c>
      <c r="Z12" s="7" t="str">
        <f t="shared" ref="Z12:Z33" si="18">IF((I12+K12+L12+M12)=0,"",1-(M12/(I12+K12+L12+M12)))</f>
        <v/>
      </c>
      <c r="AA12" s="147" t="str">
        <f t="shared" si="8"/>
        <v/>
      </c>
      <c r="AB12" s="147" t="str">
        <f t="shared" si="9"/>
        <v/>
      </c>
      <c r="AC12" s="147" t="str">
        <f t="shared" si="10"/>
        <v/>
      </c>
      <c r="AD12" s="147" t="str">
        <f t="shared" ref="AD12:AD33" si="19">IF(($I12+$K12+$L12)=0,"",($I12+$K12)/($I12+$K12+$L12))</f>
        <v/>
      </c>
      <c r="AE12" s="7" t="str">
        <f t="shared" si="13"/>
        <v/>
      </c>
      <c r="AF12" s="147" t="str">
        <f t="shared" si="14"/>
        <v/>
      </c>
      <c r="AG12" s="7" t="str">
        <f t="shared" si="15"/>
        <v/>
      </c>
      <c r="AH12" s="261" t="str">
        <f t="shared" si="16"/>
        <v/>
      </c>
    </row>
    <row r="13" spans="1:34" s="254" customFormat="1" ht="13.9" customHeight="1" x14ac:dyDescent="0.25">
      <c r="A13" s="656" t="s">
        <v>275</v>
      </c>
      <c r="B13" s="210" t="s">
        <v>66</v>
      </c>
      <c r="C13" s="252"/>
      <c r="D13" s="252"/>
      <c r="E13" s="252"/>
      <c r="F13" s="252"/>
      <c r="G13" s="167"/>
      <c r="H13" s="167"/>
      <c r="I13" s="167"/>
      <c r="J13" s="167"/>
      <c r="K13" s="167"/>
      <c r="L13" s="167"/>
      <c r="M13" s="167"/>
      <c r="N13" s="252"/>
      <c r="O13" s="252"/>
      <c r="P13" s="252"/>
      <c r="Q13" s="252"/>
      <c r="R13" s="252"/>
      <c r="S13" s="252"/>
      <c r="T13" s="252"/>
      <c r="U13" s="253"/>
      <c r="V13" s="257"/>
      <c r="W13" s="258" t="str">
        <f t="shared" ref="W13:W14" si="20">IF($C13=0,"",F13/$C13)</f>
        <v/>
      </c>
      <c r="X13" s="11"/>
      <c r="Y13" s="11"/>
      <c r="Z13" s="149"/>
      <c r="AA13" s="11"/>
      <c r="AB13" s="11"/>
      <c r="AC13" s="11"/>
      <c r="AD13" s="11"/>
      <c r="AE13" s="148" t="str">
        <f t="shared" ref="AE13:AE14" si="21">IF((N13+O13+P13+Q13)=0,"",1-(Q13/(N13+O13+P13+Q13)))</f>
        <v/>
      </c>
      <c r="AF13" s="255" t="str">
        <f t="shared" ref="AF13:AF14" si="22">IF((N13+O13+P13)=0,"",(N13+O13)/(N13+O13+P13))</f>
        <v/>
      </c>
      <c r="AG13" s="148" t="str">
        <f t="shared" ref="AG13:AG14" si="23">IF((R13+S13+T13+U13)=0,"",1-(U13/(R13+S13+T13+U13)))</f>
        <v/>
      </c>
      <c r="AH13" s="259" t="str">
        <f t="shared" ref="AH13:AH14" si="24">IF((R13+S13+T13)=0,"",(S13+R13)/(R13+S13+T13))</f>
        <v/>
      </c>
    </row>
    <row r="14" spans="1:34" s="254" customFormat="1" ht="13.9" customHeight="1" x14ac:dyDescent="0.25">
      <c r="A14" s="656"/>
      <c r="B14" s="214" t="s">
        <v>67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256"/>
      <c r="V14" s="257"/>
      <c r="W14" s="260" t="str">
        <f t="shared" si="20"/>
        <v/>
      </c>
      <c r="X14" s="147" t="str">
        <f t="shared" si="5"/>
        <v/>
      </c>
      <c r="Y14" s="147" t="str">
        <f t="shared" ref="Y14" si="25">IF($G14=0,"",H14/$G14)</f>
        <v/>
      </c>
      <c r="Z14" s="7" t="str">
        <f t="shared" ref="Z14" si="26">IF((I14+K14+L14+M14)=0,"",1-(M14/(I14+K14+L14+M14)))</f>
        <v/>
      </c>
      <c r="AA14" s="147" t="str">
        <f t="shared" si="8"/>
        <v/>
      </c>
      <c r="AB14" s="147" t="str">
        <f t="shared" si="9"/>
        <v/>
      </c>
      <c r="AC14" s="147" t="str">
        <f t="shared" si="10"/>
        <v/>
      </c>
      <c r="AD14" s="147" t="str">
        <f t="shared" ref="AD14" si="27">IF(($I14+$K14+$L14)=0,"",($I14+$K14)/($I14+$K14+$L14))</f>
        <v/>
      </c>
      <c r="AE14" s="7" t="str">
        <f t="shared" si="21"/>
        <v/>
      </c>
      <c r="AF14" s="147" t="str">
        <f t="shared" si="22"/>
        <v/>
      </c>
      <c r="AG14" s="7" t="str">
        <f t="shared" si="23"/>
        <v/>
      </c>
      <c r="AH14" s="261" t="str">
        <f t="shared" si="24"/>
        <v/>
      </c>
    </row>
    <row r="15" spans="1:34" ht="13.9" customHeight="1" x14ac:dyDescent="0.25">
      <c r="A15" s="654" t="s">
        <v>133</v>
      </c>
      <c r="B15" s="210" t="s">
        <v>66</v>
      </c>
      <c r="C15" s="168"/>
      <c r="D15" s="168"/>
      <c r="E15" s="168"/>
      <c r="F15" s="168"/>
      <c r="G15" s="167"/>
      <c r="H15" s="167"/>
      <c r="I15" s="167"/>
      <c r="J15" s="167"/>
      <c r="K15" s="167"/>
      <c r="L15" s="167"/>
      <c r="M15" s="167"/>
      <c r="N15" s="168"/>
      <c r="O15" s="168"/>
      <c r="P15" s="168"/>
      <c r="Q15" s="168"/>
      <c r="R15" s="168"/>
      <c r="S15" s="168"/>
      <c r="T15" s="168"/>
      <c r="U15" s="169"/>
      <c r="V15" s="1"/>
      <c r="W15" s="114" t="str">
        <f t="shared" si="12"/>
        <v/>
      </c>
      <c r="X15" s="11"/>
      <c r="Y15" s="11"/>
      <c r="Z15" s="149"/>
      <c r="AA15" s="11"/>
      <c r="AB15" s="11"/>
      <c r="AC15" s="11"/>
      <c r="AD15" s="11"/>
      <c r="AE15" s="148" t="str">
        <f t="shared" si="13"/>
        <v/>
      </c>
      <c r="AF15" s="146" t="str">
        <f t="shared" si="14"/>
        <v/>
      </c>
      <c r="AG15" s="148" t="str">
        <f t="shared" si="15"/>
        <v/>
      </c>
      <c r="AH15" s="156" t="str">
        <f t="shared" si="16"/>
        <v/>
      </c>
    </row>
    <row r="16" spans="1:34" ht="13.9" customHeight="1" x14ac:dyDescent="0.25">
      <c r="A16" s="643"/>
      <c r="B16" s="214" t="s">
        <v>67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6"/>
      <c r="V16" s="1"/>
      <c r="W16" s="112" t="str">
        <f t="shared" si="12"/>
        <v/>
      </c>
      <c r="X16" s="6" t="str">
        <f t="shared" si="5"/>
        <v/>
      </c>
      <c r="Y16" s="6" t="str">
        <f t="shared" si="17"/>
        <v/>
      </c>
      <c r="Z16" s="7" t="str">
        <f t="shared" si="18"/>
        <v/>
      </c>
      <c r="AA16" s="6" t="str">
        <f t="shared" si="8"/>
        <v/>
      </c>
      <c r="AB16" s="147" t="str">
        <f t="shared" si="9"/>
        <v/>
      </c>
      <c r="AC16" s="6" t="str">
        <f t="shared" si="10"/>
        <v/>
      </c>
      <c r="AD16" s="6" t="str">
        <f t="shared" si="19"/>
        <v/>
      </c>
      <c r="AE16" s="7" t="str">
        <f t="shared" si="13"/>
        <v/>
      </c>
      <c r="AF16" s="6" t="str">
        <f t="shared" si="14"/>
        <v/>
      </c>
      <c r="AG16" s="7" t="str">
        <f t="shared" si="15"/>
        <v/>
      </c>
      <c r="AH16" s="113" t="str">
        <f t="shared" si="16"/>
        <v/>
      </c>
    </row>
    <row r="17" spans="1:34" ht="13.9" customHeight="1" x14ac:dyDescent="0.25">
      <c r="A17" s="654" t="s">
        <v>134</v>
      </c>
      <c r="B17" s="210" t="s">
        <v>66</v>
      </c>
      <c r="C17" s="168"/>
      <c r="D17" s="168"/>
      <c r="E17" s="168"/>
      <c r="F17" s="168"/>
      <c r="G17" s="167"/>
      <c r="H17" s="167"/>
      <c r="I17" s="167"/>
      <c r="J17" s="167"/>
      <c r="K17" s="167"/>
      <c r="L17" s="167"/>
      <c r="M17" s="167"/>
      <c r="N17" s="168"/>
      <c r="O17" s="168"/>
      <c r="P17" s="168"/>
      <c r="Q17" s="168"/>
      <c r="R17" s="168"/>
      <c r="S17" s="168"/>
      <c r="T17" s="168"/>
      <c r="U17" s="169"/>
      <c r="V17" s="1"/>
      <c r="W17" s="114" t="str">
        <f t="shared" si="12"/>
        <v/>
      </c>
      <c r="X17" s="11"/>
      <c r="Y17" s="11"/>
      <c r="Z17" s="149"/>
      <c r="AA17" s="11"/>
      <c r="AB17" s="11"/>
      <c r="AC17" s="11"/>
      <c r="AD17" s="11"/>
      <c r="AE17" s="148" t="str">
        <f t="shared" si="13"/>
        <v/>
      </c>
      <c r="AF17" s="146" t="str">
        <f t="shared" si="14"/>
        <v/>
      </c>
      <c r="AG17" s="148" t="str">
        <f t="shared" si="15"/>
        <v/>
      </c>
      <c r="AH17" s="156" t="str">
        <f t="shared" si="16"/>
        <v/>
      </c>
    </row>
    <row r="18" spans="1:34" ht="13.9" customHeight="1" x14ac:dyDescent="0.25">
      <c r="A18" s="643"/>
      <c r="B18" s="214" t="s">
        <v>67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6"/>
      <c r="V18" s="1"/>
      <c r="W18" s="112" t="str">
        <f t="shared" si="12"/>
        <v/>
      </c>
      <c r="X18" s="6" t="str">
        <f t="shared" si="5"/>
        <v/>
      </c>
      <c r="Y18" s="6" t="str">
        <f t="shared" si="17"/>
        <v/>
      </c>
      <c r="Z18" s="7" t="str">
        <f t="shared" si="18"/>
        <v/>
      </c>
      <c r="AA18" s="6" t="str">
        <f t="shared" si="8"/>
        <v/>
      </c>
      <c r="AB18" s="147" t="str">
        <f t="shared" si="9"/>
        <v/>
      </c>
      <c r="AC18" s="6" t="str">
        <f t="shared" si="10"/>
        <v/>
      </c>
      <c r="AD18" s="6" t="str">
        <f t="shared" si="19"/>
        <v/>
      </c>
      <c r="AE18" s="7" t="str">
        <f t="shared" si="13"/>
        <v/>
      </c>
      <c r="AF18" s="6" t="str">
        <f t="shared" si="14"/>
        <v/>
      </c>
      <c r="AG18" s="7" t="str">
        <f t="shared" si="15"/>
        <v/>
      </c>
      <c r="AH18" s="113" t="str">
        <f t="shared" si="16"/>
        <v/>
      </c>
    </row>
    <row r="19" spans="1:34" ht="13.9" customHeight="1" x14ac:dyDescent="0.25">
      <c r="A19" s="653" t="s">
        <v>135</v>
      </c>
      <c r="B19" s="210" t="s">
        <v>66</v>
      </c>
      <c r="C19" s="168"/>
      <c r="D19" s="168"/>
      <c r="E19" s="168"/>
      <c r="F19" s="168"/>
      <c r="G19" s="167"/>
      <c r="H19" s="167"/>
      <c r="I19" s="167"/>
      <c r="J19" s="167"/>
      <c r="K19" s="167"/>
      <c r="L19" s="167"/>
      <c r="M19" s="167"/>
      <c r="N19" s="168"/>
      <c r="O19" s="168"/>
      <c r="P19" s="168"/>
      <c r="Q19" s="168"/>
      <c r="R19" s="168"/>
      <c r="S19" s="168"/>
      <c r="T19" s="168"/>
      <c r="U19" s="169"/>
      <c r="V19" s="1"/>
      <c r="W19" s="114" t="str">
        <f t="shared" ref="W19:W24" si="28">IF($C19=0,"",F19/$C19)</f>
        <v/>
      </c>
      <c r="X19" s="11"/>
      <c r="Y19" s="11"/>
      <c r="Z19" s="149"/>
      <c r="AA19" s="11"/>
      <c r="AB19" s="11"/>
      <c r="AC19" s="11"/>
      <c r="AD19" s="11"/>
      <c r="AE19" s="148" t="str">
        <f t="shared" ref="AE19:AE24" si="29">IF((N19+O19+P19+Q19)=0,"",1-(Q19/(N19+O19+P19+Q19)))</f>
        <v/>
      </c>
      <c r="AF19" s="146" t="str">
        <f t="shared" ref="AF19:AF24" si="30">IF((N19+O19+P19)=0,"",(N19+O19)/(N19+O19+P19))</f>
        <v/>
      </c>
      <c r="AG19" s="148" t="str">
        <f t="shared" ref="AG19:AG24" si="31">IF((R19+S19+T19+U19)=0,"",1-(U19/(R19+S19+T19+U19)))</f>
        <v/>
      </c>
      <c r="AH19" s="156" t="str">
        <f t="shared" ref="AH19:AH24" si="32">IF((R19+S19+T19)=0,"",(S19+R19)/(R19+S19+T19))</f>
        <v/>
      </c>
    </row>
    <row r="20" spans="1:34" ht="13.9" customHeight="1" x14ac:dyDescent="0.25">
      <c r="A20" s="653"/>
      <c r="B20" s="214" t="s">
        <v>67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6"/>
      <c r="V20" s="1"/>
      <c r="W20" s="112" t="str">
        <f t="shared" si="28"/>
        <v/>
      </c>
      <c r="X20" s="6" t="str">
        <f t="shared" si="5"/>
        <v/>
      </c>
      <c r="Y20" s="6" t="str">
        <f t="shared" ref="Y20:Y24" si="33">IF($G20=0,"",H20/$G20)</f>
        <v/>
      </c>
      <c r="Z20" s="7" t="str">
        <f t="shared" ref="Z20:Z24" si="34">IF((I20+K20+L20+M20)=0,"",1-(M20/(I20+K20+L20+M20)))</f>
        <v/>
      </c>
      <c r="AA20" s="6" t="str">
        <f t="shared" si="8"/>
        <v/>
      </c>
      <c r="AB20" s="147" t="str">
        <f t="shared" si="9"/>
        <v/>
      </c>
      <c r="AC20" s="6" t="str">
        <f t="shared" si="10"/>
        <v/>
      </c>
      <c r="AD20" s="6" t="str">
        <f t="shared" ref="AD20:AD24" si="35">IF(($I20+$K20+$L20)=0,"",($I20+$K20)/($I20+$K20+$L20))</f>
        <v/>
      </c>
      <c r="AE20" s="7" t="str">
        <f t="shared" si="29"/>
        <v/>
      </c>
      <c r="AF20" s="6" t="str">
        <f t="shared" si="30"/>
        <v/>
      </c>
      <c r="AG20" s="7" t="str">
        <f t="shared" si="31"/>
        <v/>
      </c>
      <c r="AH20" s="113" t="str">
        <f t="shared" si="32"/>
        <v/>
      </c>
    </row>
    <row r="21" spans="1:34" ht="13.9" customHeight="1" x14ac:dyDescent="0.25">
      <c r="A21" s="653" t="s">
        <v>136</v>
      </c>
      <c r="B21" s="210" t="s">
        <v>66</v>
      </c>
      <c r="C21" s="168"/>
      <c r="D21" s="168"/>
      <c r="E21" s="168"/>
      <c r="F21" s="168"/>
      <c r="G21" s="167"/>
      <c r="H21" s="167"/>
      <c r="I21" s="167"/>
      <c r="J21" s="167"/>
      <c r="K21" s="167"/>
      <c r="L21" s="167"/>
      <c r="M21" s="167"/>
      <c r="N21" s="168"/>
      <c r="O21" s="168"/>
      <c r="P21" s="168"/>
      <c r="Q21" s="168"/>
      <c r="R21" s="168"/>
      <c r="S21" s="168"/>
      <c r="T21" s="168"/>
      <c r="U21" s="169"/>
      <c r="V21" s="1"/>
      <c r="W21" s="114" t="str">
        <f t="shared" si="28"/>
        <v/>
      </c>
      <c r="X21" s="11"/>
      <c r="Y21" s="11"/>
      <c r="Z21" s="149"/>
      <c r="AA21" s="11"/>
      <c r="AB21" s="11"/>
      <c r="AC21" s="11"/>
      <c r="AD21" s="11"/>
      <c r="AE21" s="148" t="str">
        <f t="shared" si="29"/>
        <v/>
      </c>
      <c r="AF21" s="146" t="str">
        <f t="shared" si="30"/>
        <v/>
      </c>
      <c r="AG21" s="148" t="str">
        <f t="shared" si="31"/>
        <v/>
      </c>
      <c r="AH21" s="156" t="str">
        <f t="shared" si="32"/>
        <v/>
      </c>
    </row>
    <row r="22" spans="1:34" ht="13.9" customHeight="1" x14ac:dyDescent="0.25">
      <c r="A22" s="653"/>
      <c r="B22" s="214" t="s">
        <v>67</v>
      </c>
      <c r="C22" s="165"/>
      <c r="D22" s="165"/>
      <c r="E22" s="165"/>
      <c r="F22" s="165"/>
      <c r="G22" s="165"/>
      <c r="H22" s="165"/>
      <c r="I22" s="165"/>
      <c r="J22" s="176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6"/>
      <c r="V22" s="1"/>
      <c r="W22" s="112" t="str">
        <f t="shared" si="28"/>
        <v/>
      </c>
      <c r="X22" s="147" t="str">
        <f t="shared" si="5"/>
        <v/>
      </c>
      <c r="Y22" s="6" t="str">
        <f t="shared" si="33"/>
        <v/>
      </c>
      <c r="Z22" s="7" t="str">
        <f t="shared" si="34"/>
        <v/>
      </c>
      <c r="AA22" s="6" t="str">
        <f t="shared" si="8"/>
        <v/>
      </c>
      <c r="AB22" s="147" t="str">
        <f t="shared" si="9"/>
        <v/>
      </c>
      <c r="AC22" s="6" t="str">
        <f t="shared" si="10"/>
        <v/>
      </c>
      <c r="AD22" s="6" t="str">
        <f t="shared" si="35"/>
        <v/>
      </c>
      <c r="AE22" s="7" t="str">
        <f t="shared" si="29"/>
        <v/>
      </c>
      <c r="AF22" s="6" t="str">
        <f t="shared" si="30"/>
        <v/>
      </c>
      <c r="AG22" s="7" t="str">
        <f t="shared" si="31"/>
        <v/>
      </c>
      <c r="AH22" s="113" t="str">
        <f t="shared" si="32"/>
        <v/>
      </c>
    </row>
    <row r="23" spans="1:34" ht="13.9" customHeight="1" x14ac:dyDescent="0.25">
      <c r="A23" s="653" t="s">
        <v>137</v>
      </c>
      <c r="B23" s="210" t="s">
        <v>66</v>
      </c>
      <c r="C23" s="168"/>
      <c r="D23" s="168"/>
      <c r="E23" s="168"/>
      <c r="F23" s="168"/>
      <c r="G23" s="167"/>
      <c r="H23" s="167"/>
      <c r="I23" s="167"/>
      <c r="J23" s="197"/>
      <c r="K23" s="167"/>
      <c r="L23" s="167"/>
      <c r="M23" s="167"/>
      <c r="N23" s="168"/>
      <c r="O23" s="168"/>
      <c r="P23" s="168"/>
      <c r="Q23" s="168"/>
      <c r="R23" s="168"/>
      <c r="S23" s="168"/>
      <c r="T23" s="168"/>
      <c r="U23" s="169"/>
      <c r="V23" s="1"/>
      <c r="W23" s="114" t="str">
        <f t="shared" si="28"/>
        <v/>
      </c>
      <c r="X23" s="11"/>
      <c r="Y23" s="11"/>
      <c r="Z23" s="149"/>
      <c r="AA23" s="11"/>
      <c r="AB23" s="11"/>
      <c r="AC23" s="11"/>
      <c r="AD23" s="11"/>
      <c r="AE23" s="148" t="str">
        <f t="shared" si="29"/>
        <v/>
      </c>
      <c r="AF23" s="146" t="str">
        <f t="shared" si="30"/>
        <v/>
      </c>
      <c r="AG23" s="148" t="str">
        <f t="shared" si="31"/>
        <v/>
      </c>
      <c r="AH23" s="156" t="str">
        <f t="shared" si="32"/>
        <v/>
      </c>
    </row>
    <row r="24" spans="1:34" ht="13.9" customHeight="1" x14ac:dyDescent="0.25">
      <c r="A24" s="653"/>
      <c r="B24" s="214" t="s">
        <v>67</v>
      </c>
      <c r="C24" s="165"/>
      <c r="D24" s="165"/>
      <c r="E24" s="165"/>
      <c r="F24" s="165"/>
      <c r="G24" s="165"/>
      <c r="H24" s="165"/>
      <c r="I24" s="165"/>
      <c r="J24" s="198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6"/>
      <c r="V24" s="1"/>
      <c r="W24" s="112" t="str">
        <f t="shared" si="28"/>
        <v/>
      </c>
      <c r="X24" s="6" t="str">
        <f t="shared" si="5"/>
        <v/>
      </c>
      <c r="Y24" s="6" t="str">
        <f t="shared" si="33"/>
        <v/>
      </c>
      <c r="Z24" s="7" t="str">
        <f t="shared" si="34"/>
        <v/>
      </c>
      <c r="AA24" s="6" t="str">
        <f t="shared" si="8"/>
        <v/>
      </c>
      <c r="AB24" s="147" t="str">
        <f t="shared" si="9"/>
        <v/>
      </c>
      <c r="AC24" s="6" t="str">
        <f t="shared" si="10"/>
        <v/>
      </c>
      <c r="AD24" s="6" t="str">
        <f t="shared" si="35"/>
        <v/>
      </c>
      <c r="AE24" s="7" t="str">
        <f t="shared" si="29"/>
        <v/>
      </c>
      <c r="AF24" s="6" t="str">
        <f t="shared" si="30"/>
        <v/>
      </c>
      <c r="AG24" s="7" t="str">
        <f t="shared" si="31"/>
        <v/>
      </c>
      <c r="AH24" s="113" t="str">
        <f t="shared" si="32"/>
        <v/>
      </c>
    </row>
    <row r="25" spans="1:34" ht="13.9" customHeight="1" x14ac:dyDescent="0.25">
      <c r="A25" s="653" t="s">
        <v>138</v>
      </c>
      <c r="B25" s="210" t="s">
        <v>66</v>
      </c>
      <c r="C25" s="168"/>
      <c r="D25" s="168"/>
      <c r="E25" s="168"/>
      <c r="F25" s="168"/>
      <c r="G25" s="167"/>
      <c r="H25" s="167"/>
      <c r="I25" s="167"/>
      <c r="J25" s="167"/>
      <c r="K25" s="167"/>
      <c r="L25" s="167"/>
      <c r="M25" s="167"/>
      <c r="N25" s="168"/>
      <c r="O25" s="168"/>
      <c r="P25" s="168"/>
      <c r="Q25" s="168"/>
      <c r="R25" s="168"/>
      <c r="S25" s="168"/>
      <c r="T25" s="168"/>
      <c r="U25" s="169"/>
      <c r="V25" s="1"/>
      <c r="W25" s="114" t="str">
        <f t="shared" ref="W25:W26" si="36">IF($C25=0,"",F25/$C25)</f>
        <v/>
      </c>
      <c r="X25" s="11"/>
      <c r="Y25" s="11"/>
      <c r="Z25" s="149"/>
      <c r="AA25" s="11"/>
      <c r="AB25" s="11"/>
      <c r="AC25" s="11"/>
      <c r="AD25" s="11"/>
      <c r="AE25" s="148" t="str">
        <f t="shared" ref="AE25:AE26" si="37">IF((N25+O25+P25+Q25)=0,"",1-(Q25/(N25+O25+P25+Q25)))</f>
        <v/>
      </c>
      <c r="AF25" s="146" t="str">
        <f t="shared" ref="AF25:AF26" si="38">IF((N25+O25+P25)=0,"",(N25+O25)/(N25+O25+P25))</f>
        <v/>
      </c>
      <c r="AG25" s="148" t="str">
        <f t="shared" ref="AG25:AG26" si="39">IF((R25+S25+T25+U25)=0,"",1-(U25/(R25+S25+T25+U25)))</f>
        <v/>
      </c>
      <c r="AH25" s="156" t="str">
        <f t="shared" ref="AH25:AH26" si="40">IF((R25+S25+T25)=0,"",(S25+R25)/(R25+S25+T25))</f>
        <v/>
      </c>
    </row>
    <row r="26" spans="1:34" ht="13.9" customHeight="1" x14ac:dyDescent="0.25">
      <c r="A26" s="653"/>
      <c r="B26" s="214" t="s">
        <v>67</v>
      </c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6"/>
      <c r="V26" s="1"/>
      <c r="W26" s="112" t="str">
        <f t="shared" si="36"/>
        <v/>
      </c>
      <c r="X26" s="6" t="str">
        <f t="shared" si="5"/>
        <v/>
      </c>
      <c r="Y26" s="6" t="str">
        <f t="shared" ref="Y26" si="41">IF($G26=0,"",H26/$G26)</f>
        <v/>
      </c>
      <c r="Z26" s="7" t="str">
        <f t="shared" ref="Z26" si="42">IF((I26+K26+L26+M26)=0,"",1-(M26/(I26+K26+L26+M26)))</f>
        <v/>
      </c>
      <c r="AA26" s="6" t="str">
        <f t="shared" si="8"/>
        <v/>
      </c>
      <c r="AB26" s="147" t="str">
        <f t="shared" si="9"/>
        <v/>
      </c>
      <c r="AC26" s="6" t="str">
        <f t="shared" si="10"/>
        <v/>
      </c>
      <c r="AD26" s="6" t="str">
        <f t="shared" si="19"/>
        <v/>
      </c>
      <c r="AE26" s="7" t="str">
        <f t="shared" si="37"/>
        <v/>
      </c>
      <c r="AF26" s="6" t="str">
        <f t="shared" si="38"/>
        <v/>
      </c>
      <c r="AG26" s="7" t="str">
        <f t="shared" si="39"/>
        <v/>
      </c>
      <c r="AH26" s="113" t="str">
        <f t="shared" si="40"/>
        <v/>
      </c>
    </row>
    <row r="27" spans="1:34" ht="13.9" customHeight="1" x14ac:dyDescent="0.25">
      <c r="A27" s="653" t="s">
        <v>139</v>
      </c>
      <c r="B27" s="210" t="s">
        <v>66</v>
      </c>
      <c r="C27" s="168"/>
      <c r="D27" s="168"/>
      <c r="E27" s="168"/>
      <c r="F27" s="168"/>
      <c r="G27" s="167"/>
      <c r="H27" s="167"/>
      <c r="I27" s="167"/>
      <c r="J27" s="167"/>
      <c r="K27" s="167"/>
      <c r="L27" s="167"/>
      <c r="M27" s="167"/>
      <c r="N27" s="168"/>
      <c r="O27" s="168"/>
      <c r="P27" s="168"/>
      <c r="Q27" s="168"/>
      <c r="R27" s="168"/>
      <c r="S27" s="168"/>
      <c r="T27" s="168"/>
      <c r="U27" s="169"/>
      <c r="V27" s="1"/>
      <c r="W27" s="114" t="str">
        <f t="shared" ref="W27:W28" si="43">IF($C27=0,"",F27/$C27)</f>
        <v/>
      </c>
      <c r="X27" s="11"/>
      <c r="Y27" s="11"/>
      <c r="Z27" s="149"/>
      <c r="AA27" s="11"/>
      <c r="AB27" s="11"/>
      <c r="AC27" s="11"/>
      <c r="AD27" s="11"/>
      <c r="AE27" s="148" t="str">
        <f t="shared" ref="AE27:AE28" si="44">IF((N27+O27+P27+Q27)=0,"",1-(Q27/(N27+O27+P27+Q27)))</f>
        <v/>
      </c>
      <c r="AF27" s="146" t="str">
        <f t="shared" ref="AF27:AF28" si="45">IF((N27+O27+P27)=0,"",(N27+O27)/(N27+O27+P27))</f>
        <v/>
      </c>
      <c r="AG27" s="148" t="str">
        <f t="shared" ref="AG27:AG28" si="46">IF((R27+S27+T27+U27)=0,"",1-(U27/(R27+S27+T27+U27)))</f>
        <v/>
      </c>
      <c r="AH27" s="156" t="str">
        <f t="shared" ref="AH27:AH28" si="47">IF((R27+S27+T27)=0,"",(S27+R27)/(R27+S27+T27))</f>
        <v/>
      </c>
    </row>
    <row r="28" spans="1:34" ht="13.9" customHeight="1" x14ac:dyDescent="0.25">
      <c r="A28" s="653"/>
      <c r="B28" s="214" t="s">
        <v>67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6"/>
      <c r="V28" s="1"/>
      <c r="W28" s="112" t="str">
        <f t="shared" si="43"/>
        <v/>
      </c>
      <c r="X28" s="6" t="str">
        <f t="shared" si="5"/>
        <v/>
      </c>
      <c r="Y28" s="6" t="str">
        <f t="shared" ref="Y28" si="48">IF($G28=0,"",H28/$G28)</f>
        <v/>
      </c>
      <c r="Z28" s="7" t="str">
        <f t="shared" ref="Z28" si="49">IF((I28+K28+L28+M28)=0,"",1-(M28/(I28+K28+L28+M28)))</f>
        <v/>
      </c>
      <c r="AA28" s="6" t="str">
        <f t="shared" si="8"/>
        <v/>
      </c>
      <c r="AB28" s="147" t="str">
        <f t="shared" si="9"/>
        <v/>
      </c>
      <c r="AC28" s="6" t="str">
        <f t="shared" si="10"/>
        <v/>
      </c>
      <c r="AD28" s="6" t="str">
        <f t="shared" si="19"/>
        <v/>
      </c>
      <c r="AE28" s="7" t="str">
        <f t="shared" si="44"/>
        <v/>
      </c>
      <c r="AF28" s="6" t="str">
        <f t="shared" si="45"/>
        <v/>
      </c>
      <c r="AG28" s="7" t="str">
        <f t="shared" si="46"/>
        <v/>
      </c>
      <c r="AH28" s="113" t="str">
        <f t="shared" si="47"/>
        <v/>
      </c>
    </row>
    <row r="29" spans="1:34" ht="13.9" customHeight="1" x14ac:dyDescent="0.25">
      <c r="A29" s="653" t="s">
        <v>276</v>
      </c>
      <c r="B29" s="210" t="s">
        <v>66</v>
      </c>
      <c r="C29" s="168"/>
      <c r="D29" s="168"/>
      <c r="E29" s="168"/>
      <c r="F29" s="168"/>
      <c r="G29" s="167"/>
      <c r="H29" s="167"/>
      <c r="I29" s="167"/>
      <c r="J29" s="174"/>
      <c r="K29" s="167"/>
      <c r="L29" s="167"/>
      <c r="M29" s="167"/>
      <c r="N29" s="168"/>
      <c r="O29" s="168"/>
      <c r="P29" s="168"/>
      <c r="Q29" s="168"/>
      <c r="R29" s="168"/>
      <c r="S29" s="168"/>
      <c r="T29" s="168"/>
      <c r="U29" s="169"/>
      <c r="V29" s="1"/>
      <c r="W29" s="114" t="str">
        <f>IF($C29=0,"",F29/$C29)</f>
        <v/>
      </c>
      <c r="X29" s="11"/>
      <c r="Y29" s="11"/>
      <c r="Z29" s="149"/>
      <c r="AA29" s="11"/>
      <c r="AB29" s="11"/>
      <c r="AC29" s="11"/>
      <c r="AD29" s="11"/>
      <c r="AE29" s="148" t="str">
        <f>IF((N29+O29+P29+Q29)=0,"",1-(Q29/(N29+O29+P29+Q29)))</f>
        <v/>
      </c>
      <c r="AF29" s="146" t="str">
        <f>IF((N29+O29+P29)=0,"",(N29+O29)/(N29+O29+P29))</f>
        <v/>
      </c>
      <c r="AG29" s="148" t="str">
        <f>IF((R29+S29+T29+U29)=0,"",1-(U29/(R29+S29+T29+U29)))</f>
        <v/>
      </c>
      <c r="AH29" s="156" t="str">
        <f>IF((R29+S29+T29)=0,"",(S29+R29)/(R29+S29+T29))</f>
        <v/>
      </c>
    </row>
    <row r="30" spans="1:34" ht="13.9" customHeight="1" thickBot="1" x14ac:dyDescent="0.3">
      <c r="A30" s="653"/>
      <c r="B30" s="214" t="s">
        <v>67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6"/>
      <c r="V30" s="1"/>
      <c r="W30" s="112" t="str">
        <f>IF($C30=0,"",F30/$C30)</f>
        <v/>
      </c>
      <c r="X30" s="6" t="str">
        <f>IF($C30=0,"",G30/$C30)</f>
        <v/>
      </c>
      <c r="Y30" s="6" t="str">
        <f>IF($G30=0,"",H30/$G30)</f>
        <v/>
      </c>
      <c r="Z30" s="7" t="str">
        <f>IF((I30+K30+L30+M30)=0,"",1-(M30/(I30+K30+L30+M30)))</f>
        <v/>
      </c>
      <c r="AA30" s="6" t="str">
        <f>IF(($I30+$K30+$L30)=0,"",I30/($I30+$L30+$K30))</f>
        <v/>
      </c>
      <c r="AB30" s="147" t="str">
        <f>IF(AND((($I30+$K30+$L30)=0),($I30=0)),"",$J30/($I30))</f>
        <v/>
      </c>
      <c r="AC30" s="6" t="str">
        <f>IF(($I30+$K30+$L30)=0,"",K30/($K30+$L30+$I30))</f>
        <v/>
      </c>
      <c r="AD30" s="6" t="str">
        <f>IF(($I30+$K30+$L30)=0,"",($I30+$K30)/($I30+$K30+$L30))</f>
        <v/>
      </c>
      <c r="AE30" s="7" t="str">
        <f>IF((N30+O30+P30+Q30)=0,"",1-(Q30/(N30+O30+P30+Q30)))</f>
        <v/>
      </c>
      <c r="AF30" s="6" t="str">
        <f>IF((N30+O30+P30)=0,"",(N30+O30)/(N30+O30+P30))</f>
        <v/>
      </c>
      <c r="AG30" s="7" t="str">
        <f>IF((R30+S30+T30+U30)=0,"",1-(U30/(R30+S30+T30+U30)))</f>
        <v/>
      </c>
      <c r="AH30" s="113" t="str">
        <f>IF((R30+S30+T30)=0,"",(S30+R30)/(R30+S30+T30))</f>
        <v/>
      </c>
    </row>
    <row r="31" spans="1:34" ht="13.9" customHeight="1" thickTop="1" x14ac:dyDescent="0.25">
      <c r="A31" s="638" t="s">
        <v>140</v>
      </c>
      <c r="B31" s="215" t="s">
        <v>66</v>
      </c>
      <c r="C31" s="139">
        <f>C3+C5+C7+C9+C11+C13+C15+C17+C19+C21+C23+C25+C27+C29</f>
        <v>0</v>
      </c>
      <c r="D31" s="139">
        <f t="shared" ref="D31:U31" si="50">D3+D5+D7+D9+D11+D13+D15+D17+D19+D21+D23+D25+D27+D29</f>
        <v>0</v>
      </c>
      <c r="E31" s="139">
        <f t="shared" si="50"/>
        <v>0</v>
      </c>
      <c r="F31" s="139">
        <f t="shared" si="50"/>
        <v>0</v>
      </c>
      <c r="G31" s="145">
        <f t="shared" si="50"/>
        <v>0</v>
      </c>
      <c r="H31" s="145">
        <f t="shared" si="50"/>
        <v>0</v>
      </c>
      <c r="I31" s="145">
        <f t="shared" si="50"/>
        <v>0</v>
      </c>
      <c r="J31" s="145">
        <f t="shared" si="50"/>
        <v>0</v>
      </c>
      <c r="K31" s="145">
        <f t="shared" si="50"/>
        <v>0</v>
      </c>
      <c r="L31" s="145">
        <f t="shared" si="50"/>
        <v>0</v>
      </c>
      <c r="M31" s="145">
        <f t="shared" si="50"/>
        <v>0</v>
      </c>
      <c r="N31" s="139">
        <f t="shared" si="50"/>
        <v>0</v>
      </c>
      <c r="O31" s="139">
        <f t="shared" si="50"/>
        <v>0</v>
      </c>
      <c r="P31" s="139">
        <f t="shared" si="50"/>
        <v>0</v>
      </c>
      <c r="Q31" s="139">
        <f t="shared" si="50"/>
        <v>0</v>
      </c>
      <c r="R31" s="139">
        <f t="shared" si="50"/>
        <v>0</v>
      </c>
      <c r="S31" s="139">
        <f t="shared" si="50"/>
        <v>0</v>
      </c>
      <c r="T31" s="139">
        <f t="shared" si="50"/>
        <v>0</v>
      </c>
      <c r="U31" s="139">
        <f t="shared" si="50"/>
        <v>0</v>
      </c>
      <c r="V31" s="1"/>
      <c r="W31" s="64" t="str">
        <f t="shared" si="12"/>
        <v/>
      </c>
      <c r="X31" s="109"/>
      <c r="Y31" s="65"/>
      <c r="Z31" s="107"/>
      <c r="AA31" s="109"/>
      <c r="AB31" s="109"/>
      <c r="AC31" s="109"/>
      <c r="AD31" s="65"/>
      <c r="AE31" s="108" t="str">
        <f t="shared" si="13"/>
        <v/>
      </c>
      <c r="AF31" s="66" t="str">
        <f t="shared" si="14"/>
        <v/>
      </c>
      <c r="AG31" s="108" t="str">
        <f t="shared" si="15"/>
        <v/>
      </c>
      <c r="AH31" s="67" t="str">
        <f t="shared" si="16"/>
        <v/>
      </c>
    </row>
    <row r="32" spans="1:34" ht="13.9" customHeight="1" thickBot="1" x14ac:dyDescent="0.3">
      <c r="A32" s="639"/>
      <c r="B32" s="212" t="s">
        <v>67</v>
      </c>
      <c r="C32" s="5">
        <f>C4+C6+C8+C10+C12+C14+C16+C18+C20+C22+C24+C26+C28+C30</f>
        <v>0</v>
      </c>
      <c r="D32" s="5">
        <f t="shared" ref="D32:U32" si="51">D4+D6+D8+D10+D12+D14+D16+D18+D20+D22+D24+D26+D28+D30</f>
        <v>0</v>
      </c>
      <c r="E32" s="5">
        <f t="shared" si="51"/>
        <v>0</v>
      </c>
      <c r="F32" s="5">
        <f t="shared" si="51"/>
        <v>0</v>
      </c>
      <c r="G32" s="5">
        <f t="shared" si="51"/>
        <v>0</v>
      </c>
      <c r="H32" s="5">
        <f t="shared" si="51"/>
        <v>0</v>
      </c>
      <c r="I32" s="5">
        <f t="shared" si="51"/>
        <v>0</v>
      </c>
      <c r="J32" s="5">
        <f t="shared" si="51"/>
        <v>0</v>
      </c>
      <c r="K32" s="5">
        <f t="shared" si="51"/>
        <v>0</v>
      </c>
      <c r="L32" s="5">
        <f t="shared" si="51"/>
        <v>0</v>
      </c>
      <c r="M32" s="5">
        <f t="shared" si="51"/>
        <v>0</v>
      </c>
      <c r="N32" s="5">
        <f t="shared" si="51"/>
        <v>0</v>
      </c>
      <c r="O32" s="5">
        <f t="shared" si="51"/>
        <v>0</v>
      </c>
      <c r="P32" s="5">
        <f t="shared" si="51"/>
        <v>0</v>
      </c>
      <c r="Q32" s="5">
        <f t="shared" si="51"/>
        <v>0</v>
      </c>
      <c r="R32" s="5">
        <f t="shared" si="51"/>
        <v>0</v>
      </c>
      <c r="S32" s="5">
        <f t="shared" si="51"/>
        <v>0</v>
      </c>
      <c r="T32" s="5">
        <f t="shared" si="51"/>
        <v>0</v>
      </c>
      <c r="U32" s="5">
        <f t="shared" si="51"/>
        <v>0</v>
      </c>
      <c r="V32" s="1"/>
      <c r="W32" s="68" t="str">
        <f t="shared" si="12"/>
        <v/>
      </c>
      <c r="X32" s="150" t="str">
        <f t="shared" si="5"/>
        <v/>
      </c>
      <c r="Y32" s="3" t="str">
        <f t="shared" si="17"/>
        <v/>
      </c>
      <c r="Z32" s="30" t="str">
        <f t="shared" si="18"/>
        <v/>
      </c>
      <c r="AA32" s="150" t="str">
        <f t="shared" si="8"/>
        <v/>
      </c>
      <c r="AB32" s="152" t="str">
        <f t="shared" si="9"/>
        <v/>
      </c>
      <c r="AC32" s="150" t="str">
        <f t="shared" si="10"/>
        <v/>
      </c>
      <c r="AD32" s="3" t="str">
        <f t="shared" si="19"/>
        <v/>
      </c>
      <c r="AE32" s="30" t="str">
        <f t="shared" si="13"/>
        <v/>
      </c>
      <c r="AF32" s="3" t="str">
        <f t="shared" si="14"/>
        <v/>
      </c>
      <c r="AG32" s="30" t="str">
        <f t="shared" si="15"/>
        <v/>
      </c>
      <c r="AH32" s="69" t="str">
        <f t="shared" si="16"/>
        <v/>
      </c>
    </row>
    <row r="33" spans="1:34" s="1" customFormat="1" ht="10.9" customHeight="1" thickTop="1" thickBot="1" x14ac:dyDescent="0.3">
      <c r="A33" s="640"/>
      <c r="B33" s="213" t="s">
        <v>68</v>
      </c>
      <c r="C33" s="4">
        <f>C31+C32</f>
        <v>0</v>
      </c>
      <c r="D33" s="4">
        <f t="shared" ref="D33:U33" si="52">D31+D32</f>
        <v>0</v>
      </c>
      <c r="E33" s="4">
        <f t="shared" si="52"/>
        <v>0</v>
      </c>
      <c r="F33" s="4">
        <f t="shared" si="52"/>
        <v>0</v>
      </c>
      <c r="G33" s="4">
        <f t="shared" si="52"/>
        <v>0</v>
      </c>
      <c r="H33" s="4">
        <f t="shared" si="52"/>
        <v>0</v>
      </c>
      <c r="I33" s="4">
        <f t="shared" si="52"/>
        <v>0</v>
      </c>
      <c r="J33" s="4">
        <f t="shared" si="52"/>
        <v>0</v>
      </c>
      <c r="K33" s="4">
        <f t="shared" si="52"/>
        <v>0</v>
      </c>
      <c r="L33" s="4">
        <f t="shared" si="52"/>
        <v>0</v>
      </c>
      <c r="M33" s="4">
        <f t="shared" si="52"/>
        <v>0</v>
      </c>
      <c r="N33" s="4">
        <f t="shared" si="52"/>
        <v>0</v>
      </c>
      <c r="O33" s="4">
        <f t="shared" si="52"/>
        <v>0</v>
      </c>
      <c r="P33" s="4">
        <f t="shared" si="52"/>
        <v>0</v>
      </c>
      <c r="Q33" s="4">
        <f t="shared" si="52"/>
        <v>0</v>
      </c>
      <c r="R33" s="4">
        <f t="shared" si="52"/>
        <v>0</v>
      </c>
      <c r="S33" s="4">
        <f t="shared" si="52"/>
        <v>0</v>
      </c>
      <c r="T33" s="4">
        <f t="shared" si="52"/>
        <v>0</v>
      </c>
      <c r="U33" s="62">
        <f t="shared" si="52"/>
        <v>0</v>
      </c>
      <c r="V33" s="63"/>
      <c r="W33" s="70" t="str">
        <f t="shared" si="12"/>
        <v/>
      </c>
      <c r="X33" s="179" t="str">
        <f>IF($C33=0,"",G33/$C32)</f>
        <v/>
      </c>
      <c r="Y33" s="71" t="str">
        <f t="shared" si="17"/>
        <v/>
      </c>
      <c r="Z33" s="72" t="str">
        <f t="shared" si="18"/>
        <v/>
      </c>
      <c r="AA33" s="35" t="str">
        <f t="shared" si="8"/>
        <v/>
      </c>
      <c r="AB33" s="179" t="str">
        <f t="shared" si="9"/>
        <v/>
      </c>
      <c r="AC33" s="35" t="str">
        <f t="shared" si="10"/>
        <v/>
      </c>
      <c r="AD33" s="71" t="str">
        <f t="shared" si="19"/>
        <v/>
      </c>
      <c r="AE33" s="72" t="str">
        <f t="shared" si="13"/>
        <v/>
      </c>
      <c r="AF33" s="71" t="str">
        <f t="shared" si="14"/>
        <v/>
      </c>
      <c r="AG33" s="72" t="str">
        <f t="shared" si="15"/>
        <v/>
      </c>
      <c r="AH33" s="73" t="str">
        <f t="shared" si="16"/>
        <v/>
      </c>
    </row>
    <row r="34" spans="1:34" ht="13.9" customHeight="1" thickTop="1" x14ac:dyDescent="0.25">
      <c r="A34" s="653" t="s">
        <v>141</v>
      </c>
      <c r="B34" s="208" t="s">
        <v>66</v>
      </c>
      <c r="C34" s="163"/>
      <c r="D34" s="163"/>
      <c r="E34" s="163"/>
      <c r="F34" s="163"/>
      <c r="G34" s="162"/>
      <c r="H34" s="162"/>
      <c r="I34" s="162"/>
      <c r="J34" s="162"/>
      <c r="K34" s="162"/>
      <c r="L34" s="162"/>
      <c r="M34" s="162"/>
      <c r="N34" s="163"/>
      <c r="O34" s="163"/>
      <c r="P34" s="163"/>
      <c r="Q34" s="163"/>
      <c r="R34" s="163"/>
      <c r="S34" s="163"/>
      <c r="T34" s="163"/>
      <c r="U34" s="164"/>
      <c r="V34" s="1"/>
      <c r="W34" s="110" t="str">
        <f>IF($C34=0,"",F34/$C34)</f>
        <v/>
      </c>
      <c r="X34" s="109"/>
      <c r="Y34" s="109"/>
      <c r="Z34" s="153"/>
      <c r="AA34" s="109"/>
      <c r="AB34" s="109"/>
      <c r="AC34" s="109"/>
      <c r="AD34" s="109"/>
      <c r="AE34" s="154" t="str">
        <f>IF((N34+O34+P34+Q34)=0,"",1-(Q34/(N34+O34+P34+Q34)))</f>
        <v/>
      </c>
      <c r="AF34" s="155" t="str">
        <f>IF((N34+O34+P34)=0,"",(N34+O34)/(N34+O34+P34))</f>
        <v/>
      </c>
      <c r="AG34" s="154" t="str">
        <f>IF((R34+S34+T34+U34)=0,"",1-(U34/(R34+S34+T34+U34)))</f>
        <v/>
      </c>
      <c r="AH34" s="111" t="str">
        <f>IF((R34+S34+T34)=0,"",(S34+R34)/(R34+S34+T34))</f>
        <v/>
      </c>
    </row>
    <row r="35" spans="1:34" ht="13.9" customHeight="1" x14ac:dyDescent="0.25">
      <c r="A35" s="653"/>
      <c r="B35" s="214" t="s">
        <v>67</v>
      </c>
      <c r="C35" s="165"/>
      <c r="D35" s="165"/>
      <c r="E35" s="165"/>
      <c r="F35" s="165"/>
      <c r="G35" s="165"/>
      <c r="H35" s="165"/>
      <c r="I35" s="165"/>
      <c r="J35" s="173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6"/>
      <c r="V35" s="1"/>
      <c r="W35" s="112" t="str">
        <f>IF($C35=0,"",F35/$C35)</f>
        <v/>
      </c>
      <c r="X35" s="147" t="str">
        <f t="shared" si="5"/>
        <v/>
      </c>
      <c r="Y35" s="6" t="str">
        <f>IF($G35=0,"",H35/$G35)</f>
        <v/>
      </c>
      <c r="Z35" s="7" t="str">
        <f>IF((I35+K35+L35+M35)=0,"",1-(M35/(I35+K35+L35+M35)))</f>
        <v/>
      </c>
      <c r="AA35" s="6" t="str">
        <f t="shared" si="8"/>
        <v/>
      </c>
      <c r="AB35" s="147" t="str">
        <f t="shared" si="9"/>
        <v/>
      </c>
      <c r="AC35" s="6" t="str">
        <f t="shared" si="10"/>
        <v/>
      </c>
      <c r="AD35" s="6" t="str">
        <f>IF(($I35+$K35+$L35)=0,"",($I35+$K35)/($I35+$K35+$L35))</f>
        <v/>
      </c>
      <c r="AE35" s="7" t="str">
        <f>IF((N35+O35+P35+Q35)=0,"",1-(Q35/(N35+O35+P35+Q35)))</f>
        <v/>
      </c>
      <c r="AF35" s="6" t="str">
        <f>IF((N35+O35+P35)=0,"",(N35+O35)/(N35+O35+P35))</f>
        <v/>
      </c>
      <c r="AG35" s="7" t="str">
        <f>IF((R35+S35+T35+U35)=0,"",1-(U35/(R35+S35+T35+U35)))</f>
        <v/>
      </c>
      <c r="AH35" s="113" t="str">
        <f>IF((R35+S35+T35)=0,"",(S35+R35)/(R35+S35+T35))</f>
        <v/>
      </c>
    </row>
    <row r="36" spans="1:34" ht="13.9" customHeight="1" x14ac:dyDescent="0.25">
      <c r="A36" s="653" t="s">
        <v>142</v>
      </c>
      <c r="B36" s="210" t="s">
        <v>66</v>
      </c>
      <c r="C36" s="168"/>
      <c r="D36" s="168"/>
      <c r="E36" s="168"/>
      <c r="F36" s="168"/>
      <c r="G36" s="167"/>
      <c r="H36" s="167"/>
      <c r="I36" s="167"/>
      <c r="J36" s="167"/>
      <c r="K36" s="167"/>
      <c r="L36" s="167"/>
      <c r="M36" s="167"/>
      <c r="N36" s="168"/>
      <c r="O36" s="168"/>
      <c r="P36" s="168"/>
      <c r="Q36" s="168"/>
      <c r="R36" s="168"/>
      <c r="S36" s="168"/>
      <c r="T36" s="168"/>
      <c r="U36" s="169"/>
      <c r="V36" s="1"/>
      <c r="W36" s="114" t="str">
        <f>IF($C36=0,"",F36/$C36)</f>
        <v/>
      </c>
      <c r="X36" s="11"/>
      <c r="Y36" s="11"/>
      <c r="Z36" s="149"/>
      <c r="AA36" s="11"/>
      <c r="AB36" s="11"/>
      <c r="AC36" s="11"/>
      <c r="AD36" s="11"/>
      <c r="AE36" s="148" t="str">
        <f>IF((N36+O36+P36+Q36)=0,"",1-(Q36/(N36+O36+P36+Q36)))</f>
        <v/>
      </c>
      <c r="AF36" s="146" t="str">
        <f>IF((N36+O36+P36)=0,"",(N36+O36)/(N36+O36+P36))</f>
        <v/>
      </c>
      <c r="AG36" s="148" t="str">
        <f>IF((R36+S36+T36+U36)=0,"",1-(U36/(R36+S36+T36+U36)))</f>
        <v/>
      </c>
      <c r="AH36" s="156" t="str">
        <f>IF((R36+S36+T36)=0,"",(S36+R36)/(R36+S36+T36))</f>
        <v/>
      </c>
    </row>
    <row r="37" spans="1:34" ht="13.9" customHeight="1" x14ac:dyDescent="0.25">
      <c r="A37" s="653"/>
      <c r="B37" s="214" t="s">
        <v>67</v>
      </c>
      <c r="C37" s="165"/>
      <c r="D37" s="165"/>
      <c r="E37" s="165"/>
      <c r="F37" s="165"/>
      <c r="G37" s="165"/>
      <c r="H37" s="165"/>
      <c r="I37" s="165"/>
      <c r="J37" s="173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6"/>
      <c r="V37" s="1"/>
      <c r="W37" s="112" t="str">
        <f>IF($C37=0,"",F37/$C37)</f>
        <v/>
      </c>
      <c r="X37" s="147" t="str">
        <f t="shared" si="5"/>
        <v/>
      </c>
      <c r="Y37" s="6" t="str">
        <f>IF($G37=0,"",H37/$G37)</f>
        <v/>
      </c>
      <c r="Z37" s="7" t="str">
        <f>IF((I37+K37+L37+M37)=0,"",1-(M37/(I37+K37+L37+M37)))</f>
        <v/>
      </c>
      <c r="AA37" s="6" t="str">
        <f t="shared" si="8"/>
        <v/>
      </c>
      <c r="AB37" s="147" t="str">
        <f t="shared" si="9"/>
        <v/>
      </c>
      <c r="AC37" s="6" t="str">
        <f t="shared" si="10"/>
        <v/>
      </c>
      <c r="AD37" s="6" t="str">
        <f>IF(($I37+$K37+$L37)=0,"",($I37+$K37)/($I37+$K37+$L37))</f>
        <v/>
      </c>
      <c r="AE37" s="7" t="str">
        <f>IF((N37+O37+P37+Q37)=0,"",1-(Q37/(N37+O37+P37+Q37)))</f>
        <v/>
      </c>
      <c r="AF37" s="6" t="str">
        <f>IF((N37+O37+P37)=0,"",(N37+O37)/(N37+O37+P37))</f>
        <v/>
      </c>
      <c r="AG37" s="7" t="str">
        <f>IF((R37+S37+T37+U37)=0,"",1-(U37/(R37+S37+T37+U37)))</f>
        <v/>
      </c>
      <c r="AH37" s="113" t="str">
        <f>IF((R37+S37+T37)=0,"",(S37+R37)/(R37+S37+T37))</f>
        <v/>
      </c>
    </row>
    <row r="38" spans="1:34" ht="13.9" customHeight="1" x14ac:dyDescent="0.25">
      <c r="A38" s="653" t="s">
        <v>143</v>
      </c>
      <c r="B38" s="210" t="s">
        <v>66</v>
      </c>
      <c r="C38" s="168"/>
      <c r="D38" s="168"/>
      <c r="E38" s="168"/>
      <c r="F38" s="168"/>
      <c r="G38" s="167"/>
      <c r="H38" s="167"/>
      <c r="I38" s="167"/>
      <c r="J38" s="167"/>
      <c r="K38" s="167"/>
      <c r="L38" s="167"/>
      <c r="M38" s="167"/>
      <c r="N38" s="168"/>
      <c r="O38" s="168"/>
      <c r="P38" s="168"/>
      <c r="Q38" s="168"/>
      <c r="R38" s="168"/>
      <c r="S38" s="168"/>
      <c r="T38" s="168"/>
      <c r="U38" s="169"/>
      <c r="V38" s="1"/>
      <c r="W38" s="114" t="str">
        <f t="shared" ref="W38:W41" si="53">IF($C38=0,"",F38/$C38)</f>
        <v/>
      </c>
      <c r="X38" s="11"/>
      <c r="Y38" s="11"/>
      <c r="Z38" s="149"/>
      <c r="AA38" s="11"/>
      <c r="AB38" s="11"/>
      <c r="AC38" s="11"/>
      <c r="AD38" s="11"/>
      <c r="AE38" s="148" t="str">
        <f t="shared" ref="AE38:AE41" si="54">IF((N38+O38+P38+Q38)=0,"",1-(Q38/(N38+O38+P38+Q38)))</f>
        <v/>
      </c>
      <c r="AF38" s="146" t="str">
        <f t="shared" ref="AF38:AF41" si="55">IF((N38+O38+P38)=0,"",(N38+O38)/(N38+O38+P38))</f>
        <v/>
      </c>
      <c r="AG38" s="148" t="str">
        <f t="shared" ref="AG38:AG41" si="56">IF((R38+S38+T38+U38)=0,"",1-(U38/(R38+S38+T38+U38)))</f>
        <v/>
      </c>
      <c r="AH38" s="156" t="str">
        <f t="shared" ref="AH38:AH41" si="57">IF((R38+S38+T38)=0,"",(S38+R38)/(R38+S38+T38))</f>
        <v/>
      </c>
    </row>
    <row r="39" spans="1:34" ht="13.9" customHeight="1" x14ac:dyDescent="0.25">
      <c r="A39" s="653"/>
      <c r="B39" s="214" t="s">
        <v>67</v>
      </c>
      <c r="C39" s="165"/>
      <c r="D39" s="165"/>
      <c r="E39" s="165"/>
      <c r="F39" s="165"/>
      <c r="G39" s="165"/>
      <c r="H39" s="165"/>
      <c r="I39" s="165"/>
      <c r="J39" s="173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6"/>
      <c r="V39" s="1"/>
      <c r="W39" s="112" t="str">
        <f t="shared" si="53"/>
        <v/>
      </c>
      <c r="X39" s="147" t="str">
        <f t="shared" si="5"/>
        <v/>
      </c>
      <c r="Y39" s="6" t="str">
        <f t="shared" ref="Y39:Y41" si="58">IF($G39=0,"",H39/$G39)</f>
        <v/>
      </c>
      <c r="Z39" s="7" t="str">
        <f t="shared" ref="Z39:Z41" si="59">IF((I39+K39+L39+M39)=0,"",1-(M39/(I39+K39+L39+M39)))</f>
        <v/>
      </c>
      <c r="AA39" s="6" t="str">
        <f t="shared" si="8"/>
        <v/>
      </c>
      <c r="AB39" s="147" t="str">
        <f t="shared" si="9"/>
        <v/>
      </c>
      <c r="AC39" s="6" t="str">
        <f t="shared" si="10"/>
        <v/>
      </c>
      <c r="AD39" s="6" t="str">
        <f t="shared" ref="AD39:AD48" si="60">IF(($I39+$K39+$L39)=0,"",($I39+$K39)/($I39+$K39+$L39))</f>
        <v/>
      </c>
      <c r="AE39" s="7" t="str">
        <f t="shared" si="54"/>
        <v/>
      </c>
      <c r="AF39" s="6" t="str">
        <f t="shared" si="55"/>
        <v/>
      </c>
      <c r="AG39" s="7" t="str">
        <f t="shared" si="56"/>
        <v/>
      </c>
      <c r="AH39" s="113" t="str">
        <f t="shared" si="57"/>
        <v/>
      </c>
    </row>
    <row r="40" spans="1:34" ht="13.9" customHeight="1" x14ac:dyDescent="0.25">
      <c r="A40" s="653" t="s">
        <v>277</v>
      </c>
      <c r="B40" s="210" t="s">
        <v>66</v>
      </c>
      <c r="C40" s="168">
        <v>1</v>
      </c>
      <c r="D40" s="168"/>
      <c r="E40" s="168"/>
      <c r="F40" s="168"/>
      <c r="G40" s="167"/>
      <c r="H40" s="167"/>
      <c r="I40" s="167"/>
      <c r="J40" s="167"/>
      <c r="K40" s="167"/>
      <c r="L40" s="167"/>
      <c r="M40" s="167"/>
      <c r="N40" s="168"/>
      <c r="O40" s="168"/>
      <c r="P40" s="168"/>
      <c r="Q40" s="168"/>
      <c r="R40" s="168"/>
      <c r="S40" s="168"/>
      <c r="T40" s="168"/>
      <c r="U40" s="169"/>
      <c r="V40" s="1"/>
      <c r="W40" s="114">
        <f t="shared" si="53"/>
        <v>0</v>
      </c>
      <c r="X40" s="11"/>
      <c r="Y40" s="11"/>
      <c r="Z40" s="149"/>
      <c r="AA40" s="11"/>
      <c r="AB40" s="11"/>
      <c r="AC40" s="11"/>
      <c r="AD40" s="11"/>
      <c r="AE40" s="148" t="str">
        <f t="shared" si="54"/>
        <v/>
      </c>
      <c r="AF40" s="146" t="str">
        <f t="shared" si="55"/>
        <v/>
      </c>
      <c r="AG40" s="148" t="str">
        <f t="shared" si="56"/>
        <v/>
      </c>
      <c r="AH40" s="156" t="str">
        <f t="shared" si="57"/>
        <v/>
      </c>
    </row>
    <row r="41" spans="1:34" ht="13.9" customHeight="1" x14ac:dyDescent="0.25">
      <c r="A41" s="653"/>
      <c r="B41" s="214" t="s">
        <v>67</v>
      </c>
      <c r="C41" s="165"/>
      <c r="D41" s="165"/>
      <c r="E41" s="165"/>
      <c r="F41" s="165"/>
      <c r="G41" s="165"/>
      <c r="H41" s="165"/>
      <c r="I41" s="165"/>
      <c r="J41" s="173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6"/>
      <c r="V41" s="1"/>
      <c r="W41" s="112" t="str">
        <f t="shared" si="53"/>
        <v/>
      </c>
      <c r="X41" s="147" t="str">
        <f t="shared" si="5"/>
        <v/>
      </c>
      <c r="Y41" s="6" t="str">
        <f t="shared" si="58"/>
        <v/>
      </c>
      <c r="Z41" s="7" t="str">
        <f t="shared" si="59"/>
        <v/>
      </c>
      <c r="AA41" s="6" t="str">
        <f t="shared" si="8"/>
        <v/>
      </c>
      <c r="AB41" s="147" t="str">
        <f t="shared" si="9"/>
        <v/>
      </c>
      <c r="AC41" s="6" t="str">
        <f t="shared" si="10"/>
        <v/>
      </c>
      <c r="AD41" s="6" t="str">
        <f t="shared" si="60"/>
        <v/>
      </c>
      <c r="AE41" s="7" t="str">
        <f t="shared" si="54"/>
        <v/>
      </c>
      <c r="AF41" s="6" t="str">
        <f t="shared" si="55"/>
        <v/>
      </c>
      <c r="AG41" s="7" t="str">
        <f t="shared" si="56"/>
        <v/>
      </c>
      <c r="AH41" s="113" t="str">
        <f t="shared" si="57"/>
        <v/>
      </c>
    </row>
    <row r="42" spans="1:34" ht="13.9" customHeight="1" x14ac:dyDescent="0.25">
      <c r="A42" s="653" t="s">
        <v>144</v>
      </c>
      <c r="B42" s="210" t="s">
        <v>66</v>
      </c>
      <c r="C42" s="168"/>
      <c r="D42" s="168"/>
      <c r="E42" s="168"/>
      <c r="F42" s="168"/>
      <c r="G42" s="167"/>
      <c r="H42" s="167"/>
      <c r="I42" s="167"/>
      <c r="J42" s="167"/>
      <c r="K42" s="167"/>
      <c r="L42" s="167"/>
      <c r="M42" s="167"/>
      <c r="N42" s="168"/>
      <c r="O42" s="168"/>
      <c r="P42" s="168"/>
      <c r="Q42" s="168"/>
      <c r="R42" s="168"/>
      <c r="S42" s="168"/>
      <c r="T42" s="168"/>
      <c r="U42" s="169"/>
      <c r="V42" s="1"/>
      <c r="W42" s="114" t="str">
        <f>IF($C42=0,"",F42/$C42)</f>
        <v/>
      </c>
      <c r="X42" s="11"/>
      <c r="Y42" s="11"/>
      <c r="Z42" s="149"/>
      <c r="AA42" s="11"/>
      <c r="AB42" s="11"/>
      <c r="AC42" s="11"/>
      <c r="AD42" s="11"/>
      <c r="AE42" s="148" t="str">
        <f>IF((N42+O42+P42+Q42)=0,"",1-(Q42/(N42+O42+P42+Q42)))</f>
        <v/>
      </c>
      <c r="AF42" s="146" t="str">
        <f>IF((N42+O42+P42)=0,"",(N42+O42)/(N42+O42+P42))</f>
        <v/>
      </c>
      <c r="AG42" s="148" t="str">
        <f>IF((R42+S42+T42+U42)=0,"",1-(U42/(R42+S42+T42+U42)))</f>
        <v/>
      </c>
      <c r="AH42" s="156" t="str">
        <f>IF((R42+S42+T42)=0,"",(S42+R42)/(R42+S42+T42))</f>
        <v/>
      </c>
    </row>
    <row r="43" spans="1:34" ht="13.9" customHeight="1" x14ac:dyDescent="0.25">
      <c r="A43" s="653"/>
      <c r="B43" s="214" t="s">
        <v>67</v>
      </c>
      <c r="C43" s="165"/>
      <c r="D43" s="165"/>
      <c r="E43" s="165"/>
      <c r="F43" s="165"/>
      <c r="G43" s="165"/>
      <c r="H43" s="165"/>
      <c r="I43" s="165"/>
      <c r="J43" s="173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6"/>
      <c r="V43" s="1"/>
      <c r="W43" s="112" t="str">
        <f>IF($C43=0,"",F43/$C43)</f>
        <v/>
      </c>
      <c r="X43" s="147" t="str">
        <f t="shared" si="5"/>
        <v/>
      </c>
      <c r="Y43" s="6" t="str">
        <f>IF($G43=0,"",H43/$G43)</f>
        <v/>
      </c>
      <c r="Z43" s="7" t="str">
        <f>IF((I43+K43+L43+M43)=0,"",1-(M43/(I43+K43+L43+M43)))</f>
        <v/>
      </c>
      <c r="AA43" s="6" t="str">
        <f t="shared" si="8"/>
        <v/>
      </c>
      <c r="AB43" s="147" t="str">
        <f t="shared" si="9"/>
        <v/>
      </c>
      <c r="AC43" s="6" t="str">
        <f t="shared" si="10"/>
        <v/>
      </c>
      <c r="AD43" s="6" t="str">
        <f>IF(($I43+$K43+$L43)=0,"",($I43+$K43)/($I43+$K43+$L43))</f>
        <v/>
      </c>
      <c r="AE43" s="7" t="str">
        <f>IF((N43+O43+P43+Q43)=0,"",1-(Q43/(N43+O43+P43+Q43)))</f>
        <v/>
      </c>
      <c r="AF43" s="6" t="str">
        <f>IF((N43+O43+P43)=0,"",(N43+O43)/(N43+O43+P43))</f>
        <v/>
      </c>
      <c r="AG43" s="7" t="str">
        <f>IF((R43+S43+T43+U43)=0,"",1-(U43/(R43+S43+T43+U43)))</f>
        <v/>
      </c>
      <c r="AH43" s="113" t="str">
        <f>IF((R43+S43+T43)=0,"",(S43+R43)/(R43+S43+T43))</f>
        <v/>
      </c>
    </row>
    <row r="44" spans="1:34" ht="13.9" customHeight="1" x14ac:dyDescent="0.25">
      <c r="A44" s="653" t="s">
        <v>145</v>
      </c>
      <c r="B44" s="210" t="s">
        <v>66</v>
      </c>
      <c r="C44" s="168"/>
      <c r="D44" s="168"/>
      <c r="E44" s="168"/>
      <c r="F44" s="168"/>
      <c r="G44" s="167"/>
      <c r="H44" s="167"/>
      <c r="I44" s="167"/>
      <c r="J44" s="167"/>
      <c r="K44" s="167"/>
      <c r="L44" s="167"/>
      <c r="M44" s="167"/>
      <c r="N44" s="168"/>
      <c r="O44" s="168"/>
      <c r="P44" s="168"/>
      <c r="Q44" s="168"/>
      <c r="R44" s="168"/>
      <c r="S44" s="168"/>
      <c r="T44" s="168"/>
      <c r="U44" s="169"/>
      <c r="V44" s="1"/>
      <c r="W44" s="114" t="str">
        <f t="shared" ref="W44:W48" si="61">IF($C44=0,"",F44/$C44)</f>
        <v/>
      </c>
      <c r="X44" s="11"/>
      <c r="Y44" s="11"/>
      <c r="Z44" s="149"/>
      <c r="AA44" s="11"/>
      <c r="AB44" s="11"/>
      <c r="AC44" s="11"/>
      <c r="AD44" s="11"/>
      <c r="AE44" s="148" t="str">
        <f t="shared" ref="AE44:AE48" si="62">IF((N44+O44+P44+Q44)=0,"",1-(Q44/(N44+O44+P44+Q44)))</f>
        <v/>
      </c>
      <c r="AF44" s="146" t="str">
        <f t="shared" ref="AF44:AF48" si="63">IF((N44+O44+P44)=0,"",(N44+O44)/(N44+O44+P44))</f>
        <v/>
      </c>
      <c r="AG44" s="148" t="str">
        <f t="shared" ref="AG44:AG48" si="64">IF((R44+S44+T44+U44)=0,"",1-(U44/(R44+S44+T44+U44)))</f>
        <v/>
      </c>
      <c r="AH44" s="156" t="str">
        <f t="shared" ref="AH44:AH48" si="65">IF((R44+S44+T44)=0,"",(S44+R44)/(R44+S44+T44))</f>
        <v/>
      </c>
    </row>
    <row r="45" spans="1:34" ht="13.9" customHeight="1" thickBot="1" x14ac:dyDescent="0.3">
      <c r="A45" s="654"/>
      <c r="B45" s="211" t="s">
        <v>67</v>
      </c>
      <c r="C45" s="181"/>
      <c r="D45" s="181"/>
      <c r="E45" s="181"/>
      <c r="F45" s="181"/>
      <c r="G45" s="181"/>
      <c r="H45" s="181"/>
      <c r="I45" s="181"/>
      <c r="J45" s="203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2"/>
      <c r="V45" s="1"/>
      <c r="W45" s="157" t="str">
        <f t="shared" si="61"/>
        <v/>
      </c>
      <c r="X45" s="152" t="str">
        <f t="shared" si="5"/>
        <v/>
      </c>
      <c r="Y45" s="150" t="str">
        <f t="shared" ref="Y45:Y48" si="66">IF($G45=0,"",H45/$G45)</f>
        <v/>
      </c>
      <c r="Z45" s="158" t="str">
        <f t="shared" ref="Z45:Z48" si="67">IF((I45+K45+L45+M45)=0,"",1-(M45/(I45+K45+L45+M45)))</f>
        <v/>
      </c>
      <c r="AA45" s="150" t="str">
        <f t="shared" si="8"/>
        <v/>
      </c>
      <c r="AB45" s="152" t="str">
        <f t="shared" si="9"/>
        <v/>
      </c>
      <c r="AC45" s="150" t="str">
        <f t="shared" si="10"/>
        <v/>
      </c>
      <c r="AD45" s="150" t="str">
        <f t="shared" si="60"/>
        <v/>
      </c>
      <c r="AE45" s="158" t="str">
        <f t="shared" si="62"/>
        <v/>
      </c>
      <c r="AF45" s="150" t="str">
        <f t="shared" si="63"/>
        <v/>
      </c>
      <c r="AG45" s="158" t="str">
        <f t="shared" si="64"/>
        <v/>
      </c>
      <c r="AH45" s="159" t="str">
        <f t="shared" si="65"/>
        <v/>
      </c>
    </row>
    <row r="46" spans="1:34" ht="13.9" customHeight="1" thickTop="1" x14ac:dyDescent="0.25">
      <c r="A46" s="638" t="s">
        <v>146</v>
      </c>
      <c r="B46" s="215" t="s">
        <v>66</v>
      </c>
      <c r="C46" s="139">
        <f>C34+C36+C38+C40+C42+C44</f>
        <v>1</v>
      </c>
      <c r="D46" s="139">
        <f t="shared" ref="D46:U46" si="68">D34+D36+D38+D40+D42+D44</f>
        <v>0</v>
      </c>
      <c r="E46" s="139">
        <f t="shared" si="68"/>
        <v>0</v>
      </c>
      <c r="F46" s="139">
        <f t="shared" si="68"/>
        <v>0</v>
      </c>
      <c r="G46" s="145">
        <f t="shared" si="68"/>
        <v>0</v>
      </c>
      <c r="H46" s="145">
        <f t="shared" si="68"/>
        <v>0</v>
      </c>
      <c r="I46" s="145">
        <f t="shared" si="68"/>
        <v>0</v>
      </c>
      <c r="J46" s="145">
        <f t="shared" si="68"/>
        <v>0</v>
      </c>
      <c r="K46" s="145">
        <f t="shared" si="68"/>
        <v>0</v>
      </c>
      <c r="L46" s="145">
        <f t="shared" si="68"/>
        <v>0</v>
      </c>
      <c r="M46" s="145">
        <f t="shared" si="68"/>
        <v>0</v>
      </c>
      <c r="N46" s="139">
        <f t="shared" si="68"/>
        <v>0</v>
      </c>
      <c r="O46" s="139">
        <f t="shared" si="68"/>
        <v>0</v>
      </c>
      <c r="P46" s="139">
        <f t="shared" si="68"/>
        <v>0</v>
      </c>
      <c r="Q46" s="139">
        <f t="shared" si="68"/>
        <v>0</v>
      </c>
      <c r="R46" s="139">
        <f t="shared" si="68"/>
        <v>0</v>
      </c>
      <c r="S46" s="139">
        <f t="shared" si="68"/>
        <v>0</v>
      </c>
      <c r="T46" s="139">
        <f t="shared" si="68"/>
        <v>0</v>
      </c>
      <c r="U46" s="172">
        <f t="shared" si="68"/>
        <v>0</v>
      </c>
      <c r="V46" s="1"/>
      <c r="W46" s="64">
        <f t="shared" si="61"/>
        <v>0</v>
      </c>
      <c r="X46" s="109"/>
      <c r="Y46" s="65"/>
      <c r="Z46" s="107"/>
      <c r="AA46" s="109"/>
      <c r="AB46" s="109"/>
      <c r="AC46" s="109"/>
      <c r="AD46" s="65"/>
      <c r="AE46" s="108" t="str">
        <f t="shared" si="62"/>
        <v/>
      </c>
      <c r="AF46" s="66" t="str">
        <f t="shared" si="63"/>
        <v/>
      </c>
      <c r="AG46" s="108" t="str">
        <f t="shared" si="64"/>
        <v/>
      </c>
      <c r="AH46" s="67" t="str">
        <f t="shared" si="65"/>
        <v/>
      </c>
    </row>
    <row r="47" spans="1:34" ht="13.9" customHeight="1" thickBot="1" x14ac:dyDescent="0.3">
      <c r="A47" s="639"/>
      <c r="B47" s="212" t="s">
        <v>67</v>
      </c>
      <c r="C47" s="5">
        <f>C35+C37+C39+C41+C43+C45</f>
        <v>0</v>
      </c>
      <c r="D47" s="5">
        <f t="shared" ref="D47:U47" si="69">D35+D37+D39+D41+D43+D45</f>
        <v>0</v>
      </c>
      <c r="E47" s="5">
        <f t="shared" si="69"/>
        <v>0</v>
      </c>
      <c r="F47" s="5">
        <f t="shared" si="69"/>
        <v>0</v>
      </c>
      <c r="G47" s="5">
        <f t="shared" si="69"/>
        <v>0</v>
      </c>
      <c r="H47" s="5">
        <f t="shared" si="69"/>
        <v>0</v>
      </c>
      <c r="I47" s="5">
        <f t="shared" si="69"/>
        <v>0</v>
      </c>
      <c r="J47" s="5">
        <f t="shared" si="69"/>
        <v>0</v>
      </c>
      <c r="K47" s="5">
        <f t="shared" si="69"/>
        <v>0</v>
      </c>
      <c r="L47" s="5">
        <f t="shared" si="69"/>
        <v>0</v>
      </c>
      <c r="M47" s="5">
        <f t="shared" si="69"/>
        <v>0</v>
      </c>
      <c r="N47" s="5">
        <f t="shared" si="69"/>
        <v>0</v>
      </c>
      <c r="O47" s="5">
        <f t="shared" si="69"/>
        <v>0</v>
      </c>
      <c r="P47" s="5">
        <f t="shared" si="69"/>
        <v>0</v>
      </c>
      <c r="Q47" s="5">
        <f t="shared" si="69"/>
        <v>0</v>
      </c>
      <c r="R47" s="5">
        <f t="shared" si="69"/>
        <v>0</v>
      </c>
      <c r="S47" s="5">
        <f t="shared" si="69"/>
        <v>0</v>
      </c>
      <c r="T47" s="5">
        <f t="shared" si="69"/>
        <v>0</v>
      </c>
      <c r="U47" s="60">
        <f t="shared" si="69"/>
        <v>0</v>
      </c>
      <c r="V47" s="1"/>
      <c r="W47" s="68" t="str">
        <f t="shared" si="61"/>
        <v/>
      </c>
      <c r="X47" s="152" t="str">
        <f t="shared" si="5"/>
        <v/>
      </c>
      <c r="Y47" s="3" t="str">
        <f t="shared" si="66"/>
        <v/>
      </c>
      <c r="Z47" s="30" t="str">
        <f t="shared" si="67"/>
        <v/>
      </c>
      <c r="AA47" s="150" t="str">
        <f t="shared" si="8"/>
        <v/>
      </c>
      <c r="AB47" s="152" t="str">
        <f t="shared" si="9"/>
        <v/>
      </c>
      <c r="AC47" s="150" t="str">
        <f t="shared" si="10"/>
        <v/>
      </c>
      <c r="AD47" s="3" t="str">
        <f t="shared" si="60"/>
        <v/>
      </c>
      <c r="AE47" s="30" t="str">
        <f t="shared" si="62"/>
        <v/>
      </c>
      <c r="AF47" s="3" t="str">
        <f t="shared" si="63"/>
        <v/>
      </c>
      <c r="AG47" s="30" t="str">
        <f t="shared" si="64"/>
        <v/>
      </c>
      <c r="AH47" s="69" t="str">
        <f t="shared" si="65"/>
        <v/>
      </c>
    </row>
    <row r="48" spans="1:34" s="1" customFormat="1" ht="10.9" customHeight="1" thickTop="1" thickBot="1" x14ac:dyDescent="0.3">
      <c r="A48" s="640"/>
      <c r="B48" s="213" t="s">
        <v>68</v>
      </c>
      <c r="C48" s="4">
        <f>C46+C47</f>
        <v>1</v>
      </c>
      <c r="D48" s="4">
        <f t="shared" ref="D48:U48" si="70">D46+D47</f>
        <v>0</v>
      </c>
      <c r="E48" s="4">
        <f t="shared" si="70"/>
        <v>0</v>
      </c>
      <c r="F48" s="4">
        <f t="shared" si="70"/>
        <v>0</v>
      </c>
      <c r="G48" s="4">
        <f t="shared" si="70"/>
        <v>0</v>
      </c>
      <c r="H48" s="4">
        <f t="shared" si="70"/>
        <v>0</v>
      </c>
      <c r="I48" s="4">
        <f t="shared" si="70"/>
        <v>0</v>
      </c>
      <c r="J48" s="4">
        <f t="shared" si="70"/>
        <v>0</v>
      </c>
      <c r="K48" s="4">
        <f t="shared" si="70"/>
        <v>0</v>
      </c>
      <c r="L48" s="4">
        <f t="shared" si="70"/>
        <v>0</v>
      </c>
      <c r="M48" s="4">
        <f t="shared" si="70"/>
        <v>0</v>
      </c>
      <c r="N48" s="4">
        <f t="shared" si="70"/>
        <v>0</v>
      </c>
      <c r="O48" s="4">
        <f t="shared" si="70"/>
        <v>0</v>
      </c>
      <c r="P48" s="4">
        <f t="shared" si="70"/>
        <v>0</v>
      </c>
      <c r="Q48" s="4">
        <f t="shared" si="70"/>
        <v>0</v>
      </c>
      <c r="R48" s="4">
        <f t="shared" si="70"/>
        <v>0</v>
      </c>
      <c r="S48" s="4">
        <f t="shared" si="70"/>
        <v>0</v>
      </c>
      <c r="T48" s="4">
        <f t="shared" si="70"/>
        <v>0</v>
      </c>
      <c r="U48" s="62">
        <f t="shared" si="70"/>
        <v>0</v>
      </c>
      <c r="V48" s="63"/>
      <c r="W48" s="70">
        <f t="shared" si="61"/>
        <v>0</v>
      </c>
      <c r="X48" s="35"/>
      <c r="Y48" s="71" t="str">
        <f t="shared" si="66"/>
        <v/>
      </c>
      <c r="Z48" s="72" t="str">
        <f t="shared" si="67"/>
        <v/>
      </c>
      <c r="AA48" s="35" t="str">
        <f t="shared" si="8"/>
        <v/>
      </c>
      <c r="AB48" s="179" t="str">
        <f>IF(AND((($I48+$K48+$L48)=0),($I48=0)),"",$J48/($I48))</f>
        <v/>
      </c>
      <c r="AC48" s="35" t="str">
        <f t="shared" si="10"/>
        <v/>
      </c>
      <c r="AD48" s="71" t="str">
        <f t="shared" si="60"/>
        <v/>
      </c>
      <c r="AE48" s="72" t="str">
        <f t="shared" si="62"/>
        <v/>
      </c>
      <c r="AF48" s="71" t="str">
        <f t="shared" si="63"/>
        <v/>
      </c>
      <c r="AG48" s="72" t="str">
        <f t="shared" si="64"/>
        <v/>
      </c>
      <c r="AH48" s="73" t="str">
        <f t="shared" si="65"/>
        <v/>
      </c>
    </row>
    <row r="49" ht="15.75" thickTop="1" x14ac:dyDescent="0.25"/>
  </sheetData>
  <mergeCells count="30">
    <mergeCell ref="A25:A26"/>
    <mergeCell ref="A27:A28"/>
    <mergeCell ref="A5:A6"/>
    <mergeCell ref="A9:A10"/>
    <mergeCell ref="A13:A14"/>
    <mergeCell ref="A19:A20"/>
    <mergeCell ref="A21:A22"/>
    <mergeCell ref="Y1:Y2"/>
    <mergeCell ref="A2:B2"/>
    <mergeCell ref="E1:E2"/>
    <mergeCell ref="D1:D2"/>
    <mergeCell ref="C1:C2"/>
    <mergeCell ref="F1:F2"/>
    <mergeCell ref="W1:W2"/>
    <mergeCell ref="A3:A4"/>
    <mergeCell ref="A15:A16"/>
    <mergeCell ref="X1:X2"/>
    <mergeCell ref="A44:A45"/>
    <mergeCell ref="A46:A48"/>
    <mergeCell ref="A34:A35"/>
    <mergeCell ref="A36:A37"/>
    <mergeCell ref="A38:A39"/>
    <mergeCell ref="A40:A41"/>
    <mergeCell ref="A42:A43"/>
    <mergeCell ref="A31:A33"/>
    <mergeCell ref="A17:A18"/>
    <mergeCell ref="A7:A8"/>
    <mergeCell ref="A11:A12"/>
    <mergeCell ref="A23:A24"/>
    <mergeCell ref="A29:A30"/>
  </mergeCells>
  <printOptions horizontalCentered="1" verticalCentered="1"/>
  <pageMargins left="0.31496062992125984" right="0.23622047244094491" top="0.74803149606299213" bottom="0.74803149606299213" header="0.31496062992125984" footer="0.31496062992125984"/>
  <pageSetup paperSize="8" scale="74" orientation="landscape" r:id="rId1"/>
  <headerFooter>
    <oddHeader>&amp;C&amp;"-,Gras"TABLEAU DE BORD DE L'APPRENTISSAGE
Filière 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3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7" sqref="A17:A18"/>
    </sheetView>
  </sheetViews>
  <sheetFormatPr baseColWidth="10" defaultColWidth="11.42578125" defaultRowHeight="15" x14ac:dyDescent="0.25"/>
  <cols>
    <col min="1" max="1" width="41.42578125" customWidth="1"/>
    <col min="2" max="2" width="9.28515625" customWidth="1"/>
    <col min="3" max="3" width="7.28515625" customWidth="1"/>
    <col min="4" max="4" width="9" customWidth="1"/>
    <col min="5" max="5" width="7.28515625" customWidth="1"/>
    <col min="6" max="9" width="6.7109375" customWidth="1"/>
    <col min="10" max="10" width="6.7109375" style="1" customWidth="1"/>
    <col min="11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9" t="str">
        <f>Couverture!F12</f>
        <v>Année 2024-2025</v>
      </c>
      <c r="B1" s="28"/>
      <c r="C1" s="632" t="s">
        <v>40</v>
      </c>
      <c r="D1" s="632" t="s">
        <v>41</v>
      </c>
      <c r="E1" s="632" t="s">
        <v>42</v>
      </c>
      <c r="F1" s="632" t="s">
        <v>43</v>
      </c>
      <c r="G1" s="27" t="s">
        <v>44</v>
      </c>
      <c r="H1" s="26"/>
      <c r="I1" s="25" t="s">
        <v>45</v>
      </c>
      <c r="J1" s="25"/>
      <c r="K1" s="25"/>
      <c r="L1" s="25"/>
      <c r="M1" s="24"/>
      <c r="N1" s="23" t="s">
        <v>46</v>
      </c>
      <c r="O1" s="22"/>
      <c r="P1" s="22"/>
      <c r="Q1" s="21"/>
      <c r="R1" s="32" t="s">
        <v>47</v>
      </c>
      <c r="S1" s="32"/>
      <c r="T1" s="32"/>
      <c r="U1" s="32"/>
      <c r="V1" s="14"/>
      <c r="W1" s="625" t="s">
        <v>48</v>
      </c>
      <c r="X1" s="625" t="s">
        <v>49</v>
      </c>
      <c r="Y1" s="625" t="s">
        <v>50</v>
      </c>
      <c r="Z1" s="19" t="s">
        <v>45</v>
      </c>
      <c r="AA1" s="18"/>
      <c r="AB1" s="18"/>
      <c r="AC1" s="17"/>
      <c r="AD1" s="17"/>
      <c r="AE1" s="16" t="s">
        <v>51</v>
      </c>
      <c r="AF1" s="15"/>
      <c r="AG1" s="16"/>
      <c r="AH1" s="15"/>
    </row>
    <row r="2" spans="1:34" ht="49.9" customHeight="1" thickBot="1" x14ac:dyDescent="0.3">
      <c r="A2" s="630" t="str">
        <f>Couverture!B12</f>
        <v xml:space="preserve">             CMA FORMATION TARBES</v>
      </c>
      <c r="B2" s="631"/>
      <c r="C2" s="633"/>
      <c r="D2" s="633"/>
      <c r="E2" s="633"/>
      <c r="F2" s="633"/>
      <c r="G2" s="38" t="s">
        <v>52</v>
      </c>
      <c r="H2" s="38" t="s">
        <v>53</v>
      </c>
      <c r="I2" s="38" t="s">
        <v>54</v>
      </c>
      <c r="J2" s="38" t="s">
        <v>55</v>
      </c>
      <c r="K2" s="38" t="s">
        <v>56</v>
      </c>
      <c r="L2" s="38" t="s">
        <v>57</v>
      </c>
      <c r="M2" s="38" t="s">
        <v>58</v>
      </c>
      <c r="N2" s="52" t="s">
        <v>59</v>
      </c>
      <c r="O2" s="53" t="s">
        <v>60</v>
      </c>
      <c r="P2" s="53" t="s">
        <v>61</v>
      </c>
      <c r="Q2" s="53" t="s">
        <v>58</v>
      </c>
      <c r="R2" s="52" t="s">
        <v>59</v>
      </c>
      <c r="S2" s="53" t="s">
        <v>60</v>
      </c>
      <c r="T2" s="53" t="s">
        <v>61</v>
      </c>
      <c r="U2" s="53" t="s">
        <v>58</v>
      </c>
      <c r="V2" s="14"/>
      <c r="W2" s="626"/>
      <c r="X2" s="626"/>
      <c r="Y2" s="626"/>
      <c r="Z2" s="74" t="s">
        <v>32</v>
      </c>
      <c r="AA2" s="37" t="s">
        <v>23</v>
      </c>
      <c r="AB2" s="37" t="s">
        <v>62</v>
      </c>
      <c r="AC2" s="37" t="s">
        <v>63</v>
      </c>
      <c r="AD2" s="75" t="s">
        <v>29</v>
      </c>
      <c r="AE2" s="76" t="s">
        <v>32</v>
      </c>
      <c r="AF2" s="77" t="s">
        <v>64</v>
      </c>
      <c r="AG2" s="76" t="s">
        <v>32</v>
      </c>
      <c r="AH2" s="77" t="s">
        <v>65</v>
      </c>
    </row>
    <row r="3" spans="1:34" ht="13.9" customHeight="1" thickTop="1" x14ac:dyDescent="0.25">
      <c r="A3" s="652" t="s">
        <v>147</v>
      </c>
      <c r="B3" s="137" t="s">
        <v>66</v>
      </c>
      <c r="C3" s="163"/>
      <c r="D3" s="163"/>
      <c r="E3" s="163"/>
      <c r="F3" s="163"/>
      <c r="G3" s="162"/>
      <c r="H3" s="162"/>
      <c r="I3" s="162"/>
      <c r="J3" s="162"/>
      <c r="K3" s="162"/>
      <c r="L3" s="162"/>
      <c r="M3" s="162"/>
      <c r="N3" s="163"/>
      <c r="O3" s="163"/>
      <c r="P3" s="163"/>
      <c r="Q3" s="163"/>
      <c r="R3" s="163"/>
      <c r="S3" s="163"/>
      <c r="T3" s="163"/>
      <c r="U3" s="164"/>
      <c r="V3" s="1"/>
      <c r="W3" s="110" t="str">
        <f>IF($C3=0,"",F3/$C3)</f>
        <v/>
      </c>
      <c r="X3" s="109"/>
      <c r="Y3" s="109"/>
      <c r="Z3" s="153"/>
      <c r="AA3" s="109"/>
      <c r="AB3" s="109"/>
      <c r="AC3" s="109"/>
      <c r="AD3" s="109"/>
      <c r="AE3" s="154" t="str">
        <f>IF((N3+O3+P3+Q3)=0,"",1-(Q3/(N3+O3+P3+Q3)))</f>
        <v/>
      </c>
      <c r="AF3" s="155" t="str">
        <f>IF((N3+O3+P3)=0,"",(N3+O3)/(N3+O3+P3))</f>
        <v/>
      </c>
      <c r="AG3" s="154" t="str">
        <f>IF((R3+S3+T3+U3)=0,"",1-(U3/(R3+S3+T3+U3)))</f>
        <v/>
      </c>
      <c r="AH3" s="111" t="str">
        <f>IF((R3+S3+T3)=0,"",(S3+R3)/(R3+S3+T3))</f>
        <v/>
      </c>
    </row>
    <row r="4" spans="1:34" ht="13.9" customHeight="1" x14ac:dyDescent="0.25">
      <c r="A4" s="653"/>
      <c r="B4" s="195" t="s">
        <v>67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  <c r="V4" s="1"/>
      <c r="W4" s="112" t="str">
        <f>IF($C4=0,"",F4/$C4)</f>
        <v/>
      </c>
      <c r="X4" s="6" t="str">
        <f t="shared" ref="X4:X36" si="0">IF($C4=0,"",G4/$C4)</f>
        <v/>
      </c>
      <c r="Y4" s="6" t="str">
        <f>IF($G4=0,"",H4/$G4)</f>
        <v/>
      </c>
      <c r="Z4" s="7" t="str">
        <f>IF((I4+K4+L4+M4)=0,"",1-(M4/(I4+K4+L4+M4)))</f>
        <v/>
      </c>
      <c r="AA4" s="6" t="str">
        <f t="shared" ref="AA4:AA37" si="1">IF(($I4+$K4+$L4)=0,"",I4/($I4+$L4+$K4))</f>
        <v/>
      </c>
      <c r="AB4" s="147" t="str">
        <f t="shared" ref="AB4:AB37" si="2">IF(AND((($I4+$K4+$L4)=0),($I4=0)),"",$J4/($I4))</f>
        <v/>
      </c>
      <c r="AC4" s="6" t="str">
        <f t="shared" ref="AC4:AC37" si="3">IF(($I4+$K4+$L4)=0,"",K4/($K4+$L4+$I4))</f>
        <v/>
      </c>
      <c r="AD4" s="6" t="str">
        <f>IF(($I4+$K4+$L4)=0,"",($I4+$K4)/($I4+$K4+$L4))</f>
        <v/>
      </c>
      <c r="AE4" s="7" t="str">
        <f>IF((N4+O4+P4+Q4)=0,"",1-(Q4/(N4+O4+P4+Q4)))</f>
        <v/>
      </c>
      <c r="AF4" s="6" t="str">
        <f>IF((N4+O4+P4)=0,"",(N4+O4)/(N4+O4+P4))</f>
        <v/>
      </c>
      <c r="AG4" s="7" t="str">
        <f>IF((R4+S4+T4+U4)=0,"",1-(U4/(R4+S4+T4+U4)))</f>
        <v/>
      </c>
      <c r="AH4" s="113" t="str">
        <f>IF((R4+S4+T4)=0,"",(S4+R4)/(R4+S4+T4))</f>
        <v/>
      </c>
    </row>
    <row r="5" spans="1:34" ht="13.9" customHeight="1" x14ac:dyDescent="0.25">
      <c r="A5" s="654" t="s">
        <v>148</v>
      </c>
      <c r="B5" s="196" t="s">
        <v>66</v>
      </c>
      <c r="C5" s="168"/>
      <c r="D5" s="168"/>
      <c r="E5" s="168"/>
      <c r="F5" s="168"/>
      <c r="G5" s="167"/>
      <c r="H5" s="167"/>
      <c r="I5" s="167"/>
      <c r="J5" s="167"/>
      <c r="K5" s="167"/>
      <c r="L5" s="167"/>
      <c r="M5" s="167"/>
      <c r="N5" s="168"/>
      <c r="O5" s="168"/>
      <c r="P5" s="168"/>
      <c r="Q5" s="168"/>
      <c r="R5" s="168"/>
      <c r="S5" s="168"/>
      <c r="T5" s="168"/>
      <c r="U5" s="169"/>
      <c r="V5" s="1"/>
      <c r="W5" s="114" t="str">
        <f t="shared" ref="W5:W6" si="4">IF($C5=0,"",F5/$C5)</f>
        <v/>
      </c>
      <c r="X5" s="11"/>
      <c r="Y5" s="11"/>
      <c r="Z5" s="149"/>
      <c r="AA5" s="11"/>
      <c r="AB5" s="11"/>
      <c r="AC5" s="11"/>
      <c r="AD5" s="11"/>
      <c r="AE5" s="148" t="str">
        <f t="shared" ref="AE5:AE6" si="5">IF((N5+O5+P5+Q5)=0,"",1-(Q5/(N5+O5+P5+Q5)))</f>
        <v/>
      </c>
      <c r="AF5" s="146" t="str">
        <f t="shared" ref="AF5:AF6" si="6">IF((N5+O5+P5)=0,"",(N5+O5)/(N5+O5+P5))</f>
        <v/>
      </c>
      <c r="AG5" s="148" t="str">
        <f t="shared" ref="AG5:AG6" si="7">IF((R5+S5+T5+U5)=0,"",1-(U5/(R5+S5+T5+U5)))</f>
        <v/>
      </c>
      <c r="AH5" s="156" t="str">
        <f t="shared" ref="AH5:AH6" si="8">IF((R5+S5+T5)=0,"",(S5+R5)/(R5+S5+T5))</f>
        <v/>
      </c>
    </row>
    <row r="6" spans="1:34" ht="13.9" customHeight="1" thickBot="1" x14ac:dyDescent="0.3">
      <c r="A6" s="643"/>
      <c r="B6" s="195" t="s">
        <v>67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6"/>
      <c r="V6" s="1"/>
      <c r="W6" s="112" t="str">
        <f t="shared" si="4"/>
        <v/>
      </c>
      <c r="X6" s="6" t="str">
        <f t="shared" si="0"/>
        <v/>
      </c>
      <c r="Y6" s="6" t="str">
        <f t="shared" ref="Y6" si="9">IF($G6=0,"",H6/$G6)</f>
        <v/>
      </c>
      <c r="Z6" s="7" t="str">
        <f t="shared" ref="Z6" si="10">IF((I6+K6+L6+M6)=0,"",1-(M6/(I6+K6+L6+M6)))</f>
        <v/>
      </c>
      <c r="AA6" s="6" t="str">
        <f t="shared" si="1"/>
        <v/>
      </c>
      <c r="AB6" s="147" t="str">
        <f t="shared" si="2"/>
        <v/>
      </c>
      <c r="AC6" s="6" t="str">
        <f t="shared" si="3"/>
        <v/>
      </c>
      <c r="AD6" s="6" t="str">
        <f t="shared" ref="AD6:AD37" si="11">IF(($I6+$K6+$L6)=0,"",($I6+$K6)/($I6+$K6+$L6))</f>
        <v/>
      </c>
      <c r="AE6" s="7" t="str">
        <f t="shared" si="5"/>
        <v/>
      </c>
      <c r="AF6" s="6" t="str">
        <f t="shared" si="6"/>
        <v/>
      </c>
      <c r="AG6" s="7" t="str">
        <f t="shared" si="7"/>
        <v/>
      </c>
      <c r="AH6" s="113" t="str">
        <f t="shared" si="8"/>
        <v/>
      </c>
    </row>
    <row r="7" spans="1:34" ht="13.9" customHeight="1" thickTop="1" x14ac:dyDescent="0.25">
      <c r="A7" s="643" t="s">
        <v>149</v>
      </c>
      <c r="B7" s="137" t="s">
        <v>66</v>
      </c>
      <c r="C7" s="168"/>
      <c r="D7" s="168"/>
      <c r="E7" s="168"/>
      <c r="F7" s="168"/>
      <c r="G7" s="167"/>
      <c r="H7" s="167"/>
      <c r="I7" s="167"/>
      <c r="J7" s="167"/>
      <c r="K7" s="167"/>
      <c r="L7" s="167"/>
      <c r="M7" s="167"/>
      <c r="N7" s="168"/>
      <c r="O7" s="168"/>
      <c r="P7" s="168"/>
      <c r="Q7" s="168"/>
      <c r="R7" s="168"/>
      <c r="S7" s="168"/>
      <c r="T7" s="168"/>
      <c r="U7" s="169"/>
      <c r="V7" s="1"/>
      <c r="W7" s="114" t="str">
        <f t="shared" ref="W7:W37" si="12">IF($C7=0,"",F7/$C7)</f>
        <v/>
      </c>
      <c r="X7" s="11"/>
      <c r="Y7" s="11"/>
      <c r="Z7" s="217"/>
      <c r="AA7" s="11"/>
      <c r="AB7" s="11"/>
      <c r="AC7" s="11"/>
      <c r="AD7" s="11"/>
      <c r="AE7" s="218" t="str">
        <f t="shared" ref="AE7:AE37" si="13">IF((N7+O7+P7+Q7)=0,"",1-(Q7/(N7+O7+P7+Q7)))</f>
        <v/>
      </c>
      <c r="AF7" s="146" t="str">
        <f t="shared" ref="AF7:AF37" si="14">IF((N7+O7+P7)=0,"",(N7+O7)/(N7+O7+P7))</f>
        <v/>
      </c>
      <c r="AG7" s="218" t="str">
        <f t="shared" ref="AG7:AG37" si="15">IF((R7+S7+T7+U7)=0,"",1-(U7/(R7+S7+T7+U7)))</f>
        <v/>
      </c>
      <c r="AH7" s="156" t="str">
        <f t="shared" ref="AH7:AH37" si="16">IF((R7+S7+T7)=0,"",(S7+R7)/(R7+S7+T7))</f>
        <v/>
      </c>
    </row>
    <row r="8" spans="1:34" ht="13.9" customHeight="1" x14ac:dyDescent="0.25">
      <c r="A8" s="653"/>
      <c r="B8" s="204" t="s">
        <v>67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/>
      <c r="V8" s="1"/>
      <c r="W8" s="112" t="str">
        <f t="shared" si="12"/>
        <v/>
      </c>
      <c r="X8" s="6" t="str">
        <f t="shared" si="0"/>
        <v/>
      </c>
      <c r="Y8" s="6" t="str">
        <f t="shared" ref="Y8:Y37" si="17">IF($G8=0,"",H8/$G8)</f>
        <v/>
      </c>
      <c r="Z8" s="7" t="str">
        <f t="shared" ref="Z8:Z37" si="18">IF((I8+K8+L8+M8)=0,"",1-(M8/(I8+K8+L8+M8)))</f>
        <v/>
      </c>
      <c r="AA8" s="6" t="str">
        <f t="shared" si="1"/>
        <v/>
      </c>
      <c r="AB8" s="147" t="str">
        <f t="shared" si="2"/>
        <v/>
      </c>
      <c r="AC8" s="6" t="str">
        <f t="shared" si="3"/>
        <v/>
      </c>
      <c r="AD8" s="6" t="str">
        <f t="shared" si="11"/>
        <v/>
      </c>
      <c r="AE8" s="7" t="str">
        <f t="shared" si="13"/>
        <v/>
      </c>
      <c r="AF8" s="6" t="str">
        <f t="shared" si="14"/>
        <v/>
      </c>
      <c r="AG8" s="7" t="str">
        <f t="shared" si="15"/>
        <v/>
      </c>
      <c r="AH8" s="113" t="str">
        <f t="shared" si="16"/>
        <v/>
      </c>
    </row>
    <row r="9" spans="1:34" ht="13.9" customHeight="1" x14ac:dyDescent="0.25">
      <c r="A9" s="653" t="s">
        <v>278</v>
      </c>
      <c r="B9" s="196" t="s">
        <v>66</v>
      </c>
      <c r="C9" s="168"/>
      <c r="D9" s="168"/>
      <c r="E9" s="168"/>
      <c r="F9" s="168"/>
      <c r="G9" s="167"/>
      <c r="H9" s="167"/>
      <c r="I9" s="167"/>
      <c r="J9" s="167"/>
      <c r="K9" s="167"/>
      <c r="L9" s="167"/>
      <c r="M9" s="167"/>
      <c r="N9" s="168"/>
      <c r="O9" s="168"/>
      <c r="P9" s="168"/>
      <c r="Q9" s="168"/>
      <c r="R9" s="168"/>
      <c r="S9" s="168"/>
      <c r="T9" s="168"/>
      <c r="U9" s="169"/>
      <c r="V9" s="1"/>
      <c r="W9" s="114" t="str">
        <f>IF($C9=0,"",F9/$C9)</f>
        <v/>
      </c>
      <c r="X9" s="11"/>
      <c r="Y9" s="11"/>
      <c r="Z9" s="149"/>
      <c r="AA9" s="11"/>
      <c r="AB9" s="11"/>
      <c r="AC9" s="11"/>
      <c r="AD9" s="11"/>
      <c r="AE9" s="148" t="str">
        <f>IF((N9+O9+P9+Q9)=0,"",1-(Q9/(N9+O9+P9+Q9)))</f>
        <v/>
      </c>
      <c r="AF9" s="146" t="str">
        <f>IF((N9+O9+P9)=0,"",(N9+O9)/(N9+O9+P9))</f>
        <v/>
      </c>
      <c r="AG9" s="148" t="str">
        <f>IF((R9+S9+T9+U9)=0,"",1-(U9/(R9+S9+T9+U9)))</f>
        <v/>
      </c>
      <c r="AH9" s="156" t="str">
        <f>IF((R9+S9+T9)=0,"",(S9+R9)/(R9+S9+T9))</f>
        <v/>
      </c>
    </row>
    <row r="10" spans="1:34" ht="13.9" customHeight="1" x14ac:dyDescent="0.25">
      <c r="A10" s="653"/>
      <c r="B10" s="195" t="s">
        <v>67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6"/>
      <c r="V10" s="1"/>
      <c r="W10" s="112" t="str">
        <f>IF($C10=0,"",F10/$C10)</f>
        <v/>
      </c>
      <c r="X10" s="6" t="str">
        <f>IF($C10=0,"",G10/$C10)</f>
        <v/>
      </c>
      <c r="Y10" s="6" t="str">
        <f>IF($G10=0,"",H10/$G10)</f>
        <v/>
      </c>
      <c r="Z10" s="7" t="str">
        <f>IF((I10+K10+L10+M10)=0,"",1-(M10/(I10+K10+L10+M10)))</f>
        <v/>
      </c>
      <c r="AA10" s="6" t="str">
        <f>IF(($I10+$K10+$L10)=0,"",I10/($I10+$L10+$K10))</f>
        <v/>
      </c>
      <c r="AB10" s="147" t="str">
        <f>IF(AND((($I10+$K10+$L10)=0),($I10=0)),"",$J10/($I10))</f>
        <v/>
      </c>
      <c r="AC10" s="6" t="str">
        <f>IF(($I10+$K10+$L10)=0,"",K10/($K10+$L10+$I10))</f>
        <v/>
      </c>
      <c r="AD10" s="6" t="str">
        <f>IF(($I10+$K10+$L10)=0,"",($I10+$K10)/($I10+$K10+$L10))</f>
        <v/>
      </c>
      <c r="AE10" s="7" t="str">
        <f>IF((N10+O10+P10+Q10)=0,"",1-(Q10/(N10+O10+P10+Q10)))</f>
        <v/>
      </c>
      <c r="AF10" s="6" t="str">
        <f>IF((N10+O10+P10)=0,"",(N10+O10)/(N10+O10+P10))</f>
        <v/>
      </c>
      <c r="AG10" s="7" t="str">
        <f>IF((R10+S10+T10+U10)=0,"",1-(U10/(R10+S10+T10+U10)))</f>
        <v/>
      </c>
      <c r="AH10" s="113" t="str">
        <f>IF((R10+S10+T10)=0,"",(S10+R10)/(R10+S10+T10))</f>
        <v/>
      </c>
    </row>
    <row r="11" spans="1:34" ht="13.9" customHeight="1" x14ac:dyDescent="0.25">
      <c r="A11" s="653" t="s">
        <v>150</v>
      </c>
      <c r="B11" s="196" t="s">
        <v>66</v>
      </c>
      <c r="C11" s="168"/>
      <c r="D11" s="168"/>
      <c r="E11" s="168"/>
      <c r="F11" s="168"/>
      <c r="G11" s="167"/>
      <c r="H11" s="167"/>
      <c r="I11" s="167"/>
      <c r="J11" s="167"/>
      <c r="K11" s="167"/>
      <c r="L11" s="167"/>
      <c r="M11" s="167"/>
      <c r="N11" s="168"/>
      <c r="O11" s="168"/>
      <c r="P11" s="168"/>
      <c r="Q11" s="168"/>
      <c r="R11" s="168"/>
      <c r="S11" s="168"/>
      <c r="T11" s="168"/>
      <c r="U11" s="169"/>
      <c r="V11" s="1"/>
      <c r="W11" s="114" t="str">
        <f t="shared" ref="W11:W12" si="19">IF($C11=0,"",F11/$C11)</f>
        <v/>
      </c>
      <c r="X11" s="11"/>
      <c r="Y11" s="11"/>
      <c r="Z11" s="149"/>
      <c r="AA11" s="11"/>
      <c r="AB11" s="11"/>
      <c r="AC11" s="11"/>
      <c r="AD11" s="11"/>
      <c r="AE11" s="148" t="str">
        <f t="shared" ref="AE11:AE12" si="20">IF((N11+O11+P11+Q11)=0,"",1-(Q11/(N11+O11+P11+Q11)))</f>
        <v/>
      </c>
      <c r="AF11" s="146" t="str">
        <f t="shared" ref="AF11:AF12" si="21">IF((N11+O11+P11)=0,"",(N11+O11)/(N11+O11+P11))</f>
        <v/>
      </c>
      <c r="AG11" s="148" t="str">
        <f t="shared" ref="AG11:AG12" si="22">IF((R11+S11+T11+U11)=0,"",1-(U11/(R11+S11+T11+U11)))</f>
        <v/>
      </c>
      <c r="AH11" s="156" t="str">
        <f t="shared" ref="AH11:AH12" si="23">IF((R11+S11+T11)=0,"",(S11+R11)/(R11+S11+T11))</f>
        <v/>
      </c>
    </row>
    <row r="12" spans="1:34" ht="13.9" customHeight="1" x14ac:dyDescent="0.25">
      <c r="A12" s="653"/>
      <c r="B12" s="195" t="s">
        <v>67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6"/>
      <c r="V12" s="1"/>
      <c r="W12" s="112" t="str">
        <f t="shared" si="19"/>
        <v/>
      </c>
      <c r="X12" s="6" t="str">
        <f t="shared" si="0"/>
        <v/>
      </c>
      <c r="Y12" s="6" t="str">
        <f t="shared" ref="Y12" si="24">IF($G12=0,"",H12/$G12)</f>
        <v/>
      </c>
      <c r="Z12" s="7" t="str">
        <f t="shared" ref="Z12" si="25">IF((I12+K12+L12+M12)=0,"",1-(M12/(I12+K12+L12+M12)))</f>
        <v/>
      </c>
      <c r="AA12" s="6" t="str">
        <f t="shared" si="1"/>
        <v/>
      </c>
      <c r="AB12" s="147" t="str">
        <f t="shared" si="2"/>
        <v/>
      </c>
      <c r="AC12" s="6" t="str">
        <f t="shared" si="3"/>
        <v/>
      </c>
      <c r="AD12" s="6" t="str">
        <f t="shared" ref="AD12" si="26">IF(($I12+$K12+$L12)=0,"",($I12+$K12)/($I12+$K12+$L12))</f>
        <v/>
      </c>
      <c r="AE12" s="7" t="str">
        <f t="shared" si="20"/>
        <v/>
      </c>
      <c r="AF12" s="6" t="str">
        <f t="shared" si="21"/>
        <v/>
      </c>
      <c r="AG12" s="7" t="str">
        <f t="shared" si="22"/>
        <v/>
      </c>
      <c r="AH12" s="113" t="str">
        <f t="shared" si="23"/>
        <v/>
      </c>
    </row>
    <row r="13" spans="1:34" ht="13.9" customHeight="1" x14ac:dyDescent="0.25">
      <c r="A13" s="656" t="s">
        <v>229</v>
      </c>
      <c r="B13" s="210" t="s">
        <v>66</v>
      </c>
      <c r="C13" s="168"/>
      <c r="D13" s="168"/>
      <c r="E13" s="168"/>
      <c r="F13" s="168"/>
      <c r="G13" s="167"/>
      <c r="H13" s="167"/>
      <c r="I13" s="167"/>
      <c r="J13" s="167"/>
      <c r="K13" s="167"/>
      <c r="L13" s="167"/>
      <c r="M13" s="167"/>
      <c r="N13" s="168"/>
      <c r="O13" s="168"/>
      <c r="P13" s="168"/>
      <c r="Q13" s="168"/>
      <c r="R13" s="168"/>
      <c r="S13" s="168"/>
      <c r="T13" s="168"/>
      <c r="U13" s="169"/>
      <c r="V13" s="1"/>
      <c r="W13" s="114" t="str">
        <f t="shared" si="12"/>
        <v/>
      </c>
      <c r="X13" s="11"/>
      <c r="Y13" s="11"/>
      <c r="Z13" s="149"/>
      <c r="AA13" s="11"/>
      <c r="AB13" s="11"/>
      <c r="AC13" s="11"/>
      <c r="AD13" s="11"/>
      <c r="AE13" s="148" t="str">
        <f t="shared" si="13"/>
        <v/>
      </c>
      <c r="AF13" s="146" t="str">
        <f t="shared" si="14"/>
        <v/>
      </c>
      <c r="AG13" s="148" t="str">
        <f t="shared" si="15"/>
        <v/>
      </c>
      <c r="AH13" s="156" t="str">
        <f t="shared" si="16"/>
        <v/>
      </c>
    </row>
    <row r="14" spans="1:34" ht="13.9" customHeight="1" x14ac:dyDescent="0.25">
      <c r="A14" s="656"/>
      <c r="B14" s="214" t="s">
        <v>67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6"/>
      <c r="V14" s="1"/>
      <c r="W14" s="112" t="str">
        <f t="shared" si="12"/>
        <v/>
      </c>
      <c r="X14" s="6" t="str">
        <f t="shared" si="0"/>
        <v/>
      </c>
      <c r="Y14" s="6" t="str">
        <f t="shared" si="17"/>
        <v/>
      </c>
      <c r="Z14" s="7" t="str">
        <f t="shared" si="18"/>
        <v/>
      </c>
      <c r="AA14" s="6" t="str">
        <f t="shared" si="1"/>
        <v/>
      </c>
      <c r="AB14" s="147" t="str">
        <f t="shared" si="2"/>
        <v/>
      </c>
      <c r="AC14" s="6" t="str">
        <f t="shared" si="3"/>
        <v/>
      </c>
      <c r="AD14" s="6" t="str">
        <f t="shared" si="11"/>
        <v/>
      </c>
      <c r="AE14" s="7" t="str">
        <f t="shared" si="13"/>
        <v/>
      </c>
      <c r="AF14" s="6" t="str">
        <f t="shared" si="14"/>
        <v/>
      </c>
      <c r="AG14" s="7" t="str">
        <f t="shared" si="15"/>
        <v/>
      </c>
      <c r="AH14" s="113" t="str">
        <f t="shared" si="16"/>
        <v/>
      </c>
    </row>
    <row r="15" spans="1:34" ht="13.9" customHeight="1" x14ac:dyDescent="0.25">
      <c r="A15" s="656" t="s">
        <v>151</v>
      </c>
      <c r="B15" s="210" t="s">
        <v>66</v>
      </c>
      <c r="C15" s="168"/>
      <c r="D15" s="168"/>
      <c r="E15" s="168"/>
      <c r="F15" s="168"/>
      <c r="G15" s="167"/>
      <c r="H15" s="167"/>
      <c r="I15" s="167"/>
      <c r="J15" s="167"/>
      <c r="K15" s="167"/>
      <c r="L15" s="167"/>
      <c r="M15" s="167"/>
      <c r="N15" s="168"/>
      <c r="O15" s="168"/>
      <c r="P15" s="168"/>
      <c r="Q15" s="168"/>
      <c r="R15" s="168"/>
      <c r="S15" s="168"/>
      <c r="T15" s="168"/>
      <c r="U15" s="169"/>
      <c r="V15" s="1"/>
      <c r="W15" s="114" t="str">
        <f t="shared" ref="W15:W16" si="27">IF($C15=0,"",F15/$C15)</f>
        <v/>
      </c>
      <c r="X15" s="11"/>
      <c r="Y15" s="11"/>
      <c r="Z15" s="149"/>
      <c r="AA15" s="11"/>
      <c r="AB15" s="11"/>
      <c r="AC15" s="11"/>
      <c r="AD15" s="11"/>
      <c r="AE15" s="148" t="str">
        <f t="shared" ref="AE15:AE16" si="28">IF((N15+O15+P15+Q15)=0,"",1-(Q15/(N15+O15+P15+Q15)))</f>
        <v/>
      </c>
      <c r="AF15" s="146" t="str">
        <f t="shared" ref="AF15:AF16" si="29">IF((N15+O15+P15)=0,"",(N15+O15)/(N15+O15+P15))</f>
        <v/>
      </c>
      <c r="AG15" s="148" t="str">
        <f t="shared" ref="AG15:AG16" si="30">IF((R15+S15+T15+U15)=0,"",1-(U15/(R15+S15+T15+U15)))</f>
        <v/>
      </c>
      <c r="AH15" s="156" t="str">
        <f t="shared" ref="AH15:AH16" si="31">IF((R15+S15+T15)=0,"",(S15+R15)/(R15+S15+T15))</f>
        <v/>
      </c>
    </row>
    <row r="16" spans="1:34" ht="13.9" customHeight="1" x14ac:dyDescent="0.25">
      <c r="A16" s="656"/>
      <c r="B16" s="214" t="s">
        <v>67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6"/>
      <c r="V16" s="1"/>
      <c r="W16" s="112" t="str">
        <f t="shared" si="27"/>
        <v/>
      </c>
      <c r="X16" s="6" t="str">
        <f t="shared" si="0"/>
        <v/>
      </c>
      <c r="Y16" s="6" t="str">
        <f t="shared" ref="Y16" si="32">IF($G16=0,"",H16/$G16)</f>
        <v/>
      </c>
      <c r="Z16" s="7" t="str">
        <f t="shared" ref="Z16" si="33">IF((I16+K16+L16+M16)=0,"",1-(M16/(I16+K16+L16+M16)))</f>
        <v/>
      </c>
      <c r="AA16" s="6" t="str">
        <f t="shared" si="1"/>
        <v/>
      </c>
      <c r="AB16" s="147" t="str">
        <f t="shared" si="2"/>
        <v/>
      </c>
      <c r="AC16" s="6" t="str">
        <f t="shared" si="3"/>
        <v/>
      </c>
      <c r="AD16" s="6" t="str">
        <f t="shared" si="11"/>
        <v/>
      </c>
      <c r="AE16" s="7" t="str">
        <f t="shared" si="28"/>
        <v/>
      </c>
      <c r="AF16" s="6" t="str">
        <f t="shared" si="29"/>
        <v/>
      </c>
      <c r="AG16" s="7" t="str">
        <f t="shared" si="30"/>
        <v/>
      </c>
      <c r="AH16" s="113" t="str">
        <f t="shared" si="31"/>
        <v/>
      </c>
    </row>
    <row r="17" spans="1:34" ht="13.9" customHeight="1" x14ac:dyDescent="0.25">
      <c r="A17" s="656" t="s">
        <v>152</v>
      </c>
      <c r="B17" s="210" t="s">
        <v>66</v>
      </c>
      <c r="C17" s="168"/>
      <c r="D17" s="168"/>
      <c r="E17" s="168"/>
      <c r="F17" s="168"/>
      <c r="G17" s="167"/>
      <c r="H17" s="167"/>
      <c r="I17" s="167"/>
      <c r="J17" s="167"/>
      <c r="K17" s="167"/>
      <c r="L17" s="167"/>
      <c r="M17" s="167"/>
      <c r="N17" s="168"/>
      <c r="O17" s="168"/>
      <c r="P17" s="168"/>
      <c r="Q17" s="168"/>
      <c r="R17" s="168"/>
      <c r="S17" s="168"/>
      <c r="T17" s="168"/>
      <c r="U17" s="169"/>
      <c r="V17" s="1"/>
      <c r="W17" s="114" t="str">
        <f t="shared" ref="W17:W18" si="34">IF($C17=0,"",F17/$C17)</f>
        <v/>
      </c>
      <c r="X17" s="11"/>
      <c r="Y17" s="11"/>
      <c r="Z17" s="149"/>
      <c r="AA17" s="11"/>
      <c r="AB17" s="11"/>
      <c r="AC17" s="11"/>
      <c r="AD17" s="11"/>
      <c r="AE17" s="148" t="str">
        <f t="shared" ref="AE17:AE18" si="35">IF((N17+O17+P17+Q17)=0,"",1-(Q17/(N17+O17+P17+Q17)))</f>
        <v/>
      </c>
      <c r="AF17" s="146" t="str">
        <f t="shared" ref="AF17:AF18" si="36">IF((N17+O17+P17)=0,"",(N17+O17)/(N17+O17+P17))</f>
        <v/>
      </c>
      <c r="AG17" s="148" t="str">
        <f t="shared" ref="AG17:AG18" si="37">IF((R17+S17+T17+U17)=0,"",1-(U17/(R17+S17+T17+U17)))</f>
        <v/>
      </c>
      <c r="AH17" s="156" t="str">
        <f t="shared" ref="AH17:AH18" si="38">IF((R17+S17+T17)=0,"",(S17+R17)/(R17+S17+T17))</f>
        <v/>
      </c>
    </row>
    <row r="18" spans="1:34" ht="13.9" customHeight="1" x14ac:dyDescent="0.25">
      <c r="A18" s="656"/>
      <c r="B18" s="214" t="s">
        <v>67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6"/>
      <c r="V18" s="1"/>
      <c r="W18" s="112" t="str">
        <f t="shared" si="34"/>
        <v/>
      </c>
      <c r="X18" s="6" t="str">
        <f t="shared" ref="X18" si="39">IF($C18=0,"",G18/$C18)</f>
        <v/>
      </c>
      <c r="Y18" s="6" t="str">
        <f t="shared" ref="Y18" si="40">IF($G18=0,"",H18/$G18)</f>
        <v/>
      </c>
      <c r="Z18" s="7" t="str">
        <f t="shared" ref="Z18" si="41">IF((I18+K18+L18+M18)=0,"",1-(M18/(I18+K18+L18+M18)))</f>
        <v/>
      </c>
      <c r="AA18" s="6" t="str">
        <f t="shared" ref="AA18" si="42">IF(($I18+$K18+$L18)=0,"",I18/($I18+$L18+$K18))</f>
        <v/>
      </c>
      <c r="AB18" s="147" t="str">
        <f t="shared" si="2"/>
        <v/>
      </c>
      <c r="AC18" s="6" t="str">
        <f t="shared" ref="AC18" si="43">IF(($I18+$K18+$L18)=0,"",K18/($K18+$L18+$I18))</f>
        <v/>
      </c>
      <c r="AD18" s="6" t="str">
        <f t="shared" si="11"/>
        <v/>
      </c>
      <c r="AE18" s="7" t="str">
        <f t="shared" si="35"/>
        <v/>
      </c>
      <c r="AF18" s="6" t="str">
        <f t="shared" si="36"/>
        <v/>
      </c>
      <c r="AG18" s="7" t="str">
        <f t="shared" si="37"/>
        <v/>
      </c>
      <c r="AH18" s="113" t="str">
        <f t="shared" si="38"/>
        <v/>
      </c>
    </row>
    <row r="19" spans="1:34" ht="13.9" customHeight="1" x14ac:dyDescent="0.25">
      <c r="A19" s="656" t="s">
        <v>279</v>
      </c>
      <c r="B19" s="210" t="s">
        <v>66</v>
      </c>
      <c r="C19" s="168"/>
      <c r="D19" s="168"/>
      <c r="E19" s="168"/>
      <c r="F19" s="168"/>
      <c r="G19" s="167"/>
      <c r="H19" s="167"/>
      <c r="I19" s="167"/>
      <c r="J19" s="167"/>
      <c r="K19" s="167"/>
      <c r="L19" s="167"/>
      <c r="M19" s="167"/>
      <c r="N19" s="168"/>
      <c r="O19" s="168"/>
      <c r="P19" s="168"/>
      <c r="Q19" s="168"/>
      <c r="R19" s="168"/>
      <c r="S19" s="168"/>
      <c r="T19" s="168"/>
      <c r="U19" s="169"/>
      <c r="V19" s="1"/>
      <c r="W19" s="114" t="str">
        <f t="shared" ref="W19:W20" si="44">IF($C19=0,"",F19/$C19)</f>
        <v/>
      </c>
      <c r="X19" s="11"/>
      <c r="Y19" s="11"/>
      <c r="Z19" s="149"/>
      <c r="AA19" s="11"/>
      <c r="AB19" s="11"/>
      <c r="AC19" s="11"/>
      <c r="AD19" s="11"/>
      <c r="AE19" s="148" t="str">
        <f t="shared" ref="AE19:AE20" si="45">IF((N19+O19+P19+Q19)=0,"",1-(Q19/(N19+O19+P19+Q19)))</f>
        <v/>
      </c>
      <c r="AF19" s="146" t="str">
        <f t="shared" ref="AF19:AF20" si="46">IF((N19+O19+P19)=0,"",(N19+O19)/(N19+O19+P19))</f>
        <v/>
      </c>
      <c r="AG19" s="148" t="str">
        <f t="shared" ref="AG19:AG20" si="47">IF((R19+S19+T19+U19)=0,"",1-(U19/(R19+S19+T19+U19)))</f>
        <v/>
      </c>
      <c r="AH19" s="156" t="str">
        <f t="shared" ref="AH19:AH20" si="48">IF((R19+S19+T19)=0,"",(S19+R19)/(R19+S19+T19))</f>
        <v/>
      </c>
    </row>
    <row r="20" spans="1:34" ht="13.9" customHeight="1" x14ac:dyDescent="0.25">
      <c r="A20" s="656"/>
      <c r="B20" s="214" t="s">
        <v>67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6"/>
      <c r="V20" s="1"/>
      <c r="W20" s="112" t="str">
        <f t="shared" si="44"/>
        <v/>
      </c>
      <c r="X20" s="6" t="str">
        <f t="shared" ref="X20" si="49">IF($C20=0,"",G20/$C20)</f>
        <v/>
      </c>
      <c r="Y20" s="6" t="str">
        <f t="shared" ref="Y20" si="50">IF($G20=0,"",H20/$G20)</f>
        <v/>
      </c>
      <c r="Z20" s="7" t="str">
        <f t="shared" ref="Z20" si="51">IF((I20+K20+L20+M20)=0,"",1-(M20/(I20+K20+L20+M20)))</f>
        <v/>
      </c>
      <c r="AA20" s="6" t="str">
        <f t="shared" ref="AA20" si="52">IF(($I20+$K20+$L20)=0,"",I20/($I20+$L20+$K20))</f>
        <v/>
      </c>
      <c r="AB20" s="147" t="str">
        <f t="shared" si="2"/>
        <v/>
      </c>
      <c r="AC20" s="6" t="str">
        <f t="shared" ref="AC20" si="53">IF(($I20+$K20+$L20)=0,"",K20/($K20+$L20+$I20))</f>
        <v/>
      </c>
      <c r="AD20" s="6" t="str">
        <f t="shared" si="11"/>
        <v/>
      </c>
      <c r="AE20" s="7" t="str">
        <f t="shared" si="45"/>
        <v/>
      </c>
      <c r="AF20" s="6" t="str">
        <f t="shared" si="46"/>
        <v/>
      </c>
      <c r="AG20" s="7" t="str">
        <f t="shared" si="47"/>
        <v/>
      </c>
      <c r="AH20" s="113" t="str">
        <f t="shared" si="48"/>
        <v/>
      </c>
    </row>
    <row r="21" spans="1:34" ht="13.9" customHeight="1" x14ac:dyDescent="0.25">
      <c r="A21" s="656" t="s">
        <v>280</v>
      </c>
      <c r="B21" s="210" t="s">
        <v>66</v>
      </c>
      <c r="C21" s="168"/>
      <c r="D21" s="168"/>
      <c r="E21" s="168"/>
      <c r="F21" s="168"/>
      <c r="G21" s="167"/>
      <c r="H21" s="167"/>
      <c r="I21" s="167"/>
      <c r="J21" s="167"/>
      <c r="K21" s="167"/>
      <c r="L21" s="167"/>
      <c r="M21" s="167"/>
      <c r="N21" s="168"/>
      <c r="O21" s="168"/>
      <c r="P21" s="168"/>
      <c r="Q21" s="168"/>
      <c r="R21" s="168"/>
      <c r="S21" s="168"/>
      <c r="T21" s="168"/>
      <c r="U21" s="169"/>
      <c r="V21" s="1"/>
      <c r="W21" s="114" t="str">
        <f t="shared" ref="W21:W22" si="54">IF($C21=0,"",F21/$C21)</f>
        <v/>
      </c>
      <c r="X21" s="11"/>
      <c r="Y21" s="11"/>
      <c r="Z21" s="149"/>
      <c r="AA21" s="11"/>
      <c r="AB21" s="11"/>
      <c r="AC21" s="11"/>
      <c r="AD21" s="11"/>
      <c r="AE21" s="148" t="str">
        <f t="shared" ref="AE21:AE22" si="55">IF((N21+O21+P21+Q21)=0,"",1-(Q21/(N21+O21+P21+Q21)))</f>
        <v/>
      </c>
      <c r="AF21" s="146" t="str">
        <f t="shared" ref="AF21:AF22" si="56">IF((N21+O21+P21)=0,"",(N21+O21)/(N21+O21+P21))</f>
        <v/>
      </c>
      <c r="AG21" s="148" t="str">
        <f t="shared" ref="AG21:AG22" si="57">IF((R21+S21+T21+U21)=0,"",1-(U21/(R21+S21+T21+U21)))</f>
        <v/>
      </c>
      <c r="AH21" s="156" t="str">
        <f t="shared" ref="AH21:AH22" si="58">IF((R21+S21+T21)=0,"",(S21+R21)/(R21+S21+T21))</f>
        <v/>
      </c>
    </row>
    <row r="22" spans="1:34" ht="13.9" customHeight="1" x14ac:dyDescent="0.25">
      <c r="A22" s="656"/>
      <c r="B22" s="214" t="s">
        <v>67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6"/>
      <c r="V22" s="1"/>
      <c r="W22" s="112" t="str">
        <f t="shared" si="54"/>
        <v/>
      </c>
      <c r="X22" s="6" t="str">
        <f t="shared" ref="X22" si="59">IF($C22=0,"",G22/$C22)</f>
        <v/>
      </c>
      <c r="Y22" s="6" t="str">
        <f t="shared" ref="Y22" si="60">IF($G22=0,"",H22/$G22)</f>
        <v/>
      </c>
      <c r="Z22" s="7" t="str">
        <f t="shared" ref="Z22" si="61">IF((I22+K22+L22+M22)=0,"",1-(M22/(I22+K22+L22+M22)))</f>
        <v/>
      </c>
      <c r="AA22" s="6" t="str">
        <f t="shared" ref="AA22" si="62">IF(($I22+$K22+$L22)=0,"",I22/($I22+$L22+$K22))</f>
        <v/>
      </c>
      <c r="AB22" s="147" t="str">
        <f t="shared" si="2"/>
        <v/>
      </c>
      <c r="AC22" s="6" t="str">
        <f t="shared" ref="AC22" si="63">IF(($I22+$K22+$L22)=0,"",K22/($K22+$L22+$I22))</f>
        <v/>
      </c>
      <c r="AD22" s="6" t="str">
        <f t="shared" si="11"/>
        <v/>
      </c>
      <c r="AE22" s="7" t="str">
        <f t="shared" si="55"/>
        <v/>
      </c>
      <c r="AF22" s="6" t="str">
        <f t="shared" si="56"/>
        <v/>
      </c>
      <c r="AG22" s="7" t="str">
        <f t="shared" si="57"/>
        <v/>
      </c>
      <c r="AH22" s="113" t="str">
        <f t="shared" si="58"/>
        <v/>
      </c>
    </row>
    <row r="23" spans="1:34" ht="13.9" customHeight="1" x14ac:dyDescent="0.25">
      <c r="A23" s="656" t="s">
        <v>281</v>
      </c>
      <c r="B23" s="210" t="s">
        <v>66</v>
      </c>
      <c r="C23" s="168"/>
      <c r="D23" s="168"/>
      <c r="E23" s="168"/>
      <c r="F23" s="168"/>
      <c r="G23" s="167"/>
      <c r="H23" s="167"/>
      <c r="I23" s="167"/>
      <c r="J23" s="167"/>
      <c r="K23" s="167"/>
      <c r="L23" s="167"/>
      <c r="M23" s="167"/>
      <c r="N23" s="168"/>
      <c r="O23" s="168"/>
      <c r="P23" s="168"/>
      <c r="Q23" s="168"/>
      <c r="R23" s="168"/>
      <c r="S23" s="168"/>
      <c r="T23" s="168"/>
      <c r="U23" s="169"/>
      <c r="V23" s="1"/>
      <c r="W23" s="183" t="str">
        <f t="shared" ref="W23:W28" si="64">IF($C23=0,"",F23/$C23)</f>
        <v/>
      </c>
      <c r="X23" s="11"/>
      <c r="Y23" s="184"/>
      <c r="Z23" s="185"/>
      <c r="AA23" s="11"/>
      <c r="AB23" s="11"/>
      <c r="AC23" s="11"/>
      <c r="AD23" s="184"/>
      <c r="AE23" s="186" t="str">
        <f t="shared" ref="AE23:AE28" si="65">IF((N23+O23+P23+Q23)=0,"",1-(Q23/(N23+O23+P23+Q23)))</f>
        <v/>
      </c>
      <c r="AF23" s="219" t="str">
        <f t="shared" ref="AF23:AF28" si="66">IF((N23+O23+P23)=0,"",(N23+O23)/(N23+O23+P23))</f>
        <v/>
      </c>
      <c r="AG23" s="186" t="str">
        <f t="shared" ref="AG23:AG28" si="67">IF((R23+S23+T23+U23)=0,"",1-(U23/(R23+S23+T23+U23)))</f>
        <v/>
      </c>
      <c r="AH23" s="220" t="str">
        <f t="shared" ref="AH23:AH28" si="68">IF((R23+S23+T23)=0,"",(S23+R23)/(R23+S23+T23))</f>
        <v/>
      </c>
    </row>
    <row r="24" spans="1:34" ht="15" customHeight="1" x14ac:dyDescent="0.25">
      <c r="A24" s="656"/>
      <c r="B24" s="214" t="s">
        <v>67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6"/>
      <c r="V24" s="1"/>
      <c r="W24" s="189" t="str">
        <f t="shared" si="64"/>
        <v/>
      </c>
      <c r="X24" s="6" t="str">
        <f t="shared" si="0"/>
        <v/>
      </c>
      <c r="Y24" s="190" t="str">
        <f t="shared" ref="Y24:Y28" si="69">IF($G24=0,"",H24/$G24)</f>
        <v/>
      </c>
      <c r="Z24" s="191" t="str">
        <f t="shared" ref="Z24:Z28" si="70">IF((I24+K24+L24+M24)=0,"",1-(M24/(I24+K24+L24+M24)))</f>
        <v/>
      </c>
      <c r="AA24" s="6" t="str">
        <f t="shared" si="1"/>
        <v/>
      </c>
      <c r="AB24" s="147" t="str">
        <f t="shared" si="2"/>
        <v/>
      </c>
      <c r="AC24" s="6" t="str">
        <f t="shared" si="3"/>
        <v/>
      </c>
      <c r="AD24" s="190" t="str">
        <f t="shared" ref="AD24:AD28" si="71">IF(($I24+$K24+$L24)=0,"",($I24+$K24)/($I24+$K24+$L24))</f>
        <v/>
      </c>
      <c r="AE24" s="191" t="str">
        <f t="shared" si="65"/>
        <v/>
      </c>
      <c r="AF24" s="190" t="str">
        <f t="shared" si="66"/>
        <v/>
      </c>
      <c r="AG24" s="191" t="str">
        <f t="shared" si="67"/>
        <v/>
      </c>
      <c r="AH24" s="192" t="str">
        <f t="shared" si="68"/>
        <v/>
      </c>
    </row>
    <row r="25" spans="1:34" ht="13.9" customHeight="1" x14ac:dyDescent="0.25">
      <c r="A25" s="653" t="s">
        <v>153</v>
      </c>
      <c r="B25" s="196" t="s">
        <v>66</v>
      </c>
      <c r="C25" s="168"/>
      <c r="D25" s="168"/>
      <c r="E25" s="168"/>
      <c r="F25" s="168"/>
      <c r="G25" s="167"/>
      <c r="H25" s="167"/>
      <c r="I25" s="167"/>
      <c r="J25" s="167"/>
      <c r="K25" s="167"/>
      <c r="L25" s="167"/>
      <c r="M25" s="167"/>
      <c r="N25" s="168"/>
      <c r="O25" s="168"/>
      <c r="P25" s="168"/>
      <c r="Q25" s="168"/>
      <c r="R25" s="168"/>
      <c r="S25" s="168"/>
      <c r="T25" s="168"/>
      <c r="U25" s="169"/>
      <c r="V25" s="1"/>
      <c r="W25" s="114" t="str">
        <f t="shared" si="64"/>
        <v/>
      </c>
      <c r="X25" s="11"/>
      <c r="Y25" s="11"/>
      <c r="Z25" s="149"/>
      <c r="AA25" s="11"/>
      <c r="AB25" s="11"/>
      <c r="AC25" s="11"/>
      <c r="AD25" s="11"/>
      <c r="AE25" s="148" t="str">
        <f t="shared" si="65"/>
        <v/>
      </c>
      <c r="AF25" s="146" t="str">
        <f t="shared" si="66"/>
        <v/>
      </c>
      <c r="AG25" s="148" t="str">
        <f t="shared" si="67"/>
        <v/>
      </c>
      <c r="AH25" s="156" t="str">
        <f t="shared" si="68"/>
        <v/>
      </c>
    </row>
    <row r="26" spans="1:34" ht="13.9" customHeight="1" x14ac:dyDescent="0.25">
      <c r="A26" s="653"/>
      <c r="B26" s="195" t="s">
        <v>67</v>
      </c>
      <c r="C26" s="165"/>
      <c r="D26" s="165"/>
      <c r="E26" s="165"/>
      <c r="F26" s="165"/>
      <c r="G26" s="165"/>
      <c r="H26" s="165"/>
      <c r="I26" s="165"/>
      <c r="J26" s="176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6"/>
      <c r="V26" s="1"/>
      <c r="W26" s="112" t="str">
        <f t="shared" si="64"/>
        <v/>
      </c>
      <c r="X26" s="147" t="str">
        <f t="shared" si="0"/>
        <v/>
      </c>
      <c r="Y26" s="6" t="str">
        <f t="shared" si="69"/>
        <v/>
      </c>
      <c r="Z26" s="7" t="str">
        <f t="shared" si="70"/>
        <v/>
      </c>
      <c r="AA26" s="6" t="str">
        <f t="shared" si="1"/>
        <v/>
      </c>
      <c r="AB26" s="147" t="str">
        <f t="shared" si="2"/>
        <v/>
      </c>
      <c r="AC26" s="6" t="str">
        <f t="shared" si="3"/>
        <v/>
      </c>
      <c r="AD26" s="6" t="str">
        <f t="shared" si="71"/>
        <v/>
      </c>
      <c r="AE26" s="7" t="str">
        <f t="shared" si="65"/>
        <v/>
      </c>
      <c r="AF26" s="6" t="str">
        <f t="shared" si="66"/>
        <v/>
      </c>
      <c r="AG26" s="7" t="str">
        <f t="shared" si="67"/>
        <v/>
      </c>
      <c r="AH26" s="113" t="str">
        <f t="shared" si="68"/>
        <v/>
      </c>
    </row>
    <row r="27" spans="1:34" ht="13.9" customHeight="1" x14ac:dyDescent="0.25">
      <c r="A27" s="653" t="s">
        <v>154</v>
      </c>
      <c r="B27" s="196" t="s">
        <v>66</v>
      </c>
      <c r="C27" s="168"/>
      <c r="D27" s="168"/>
      <c r="E27" s="168"/>
      <c r="F27" s="168"/>
      <c r="G27" s="167"/>
      <c r="H27" s="167"/>
      <c r="I27" s="167"/>
      <c r="J27" s="197"/>
      <c r="K27" s="167"/>
      <c r="L27" s="167"/>
      <c r="M27" s="167"/>
      <c r="N27" s="168"/>
      <c r="O27" s="168"/>
      <c r="P27" s="168"/>
      <c r="Q27" s="168"/>
      <c r="R27" s="168"/>
      <c r="S27" s="168"/>
      <c r="T27" s="168"/>
      <c r="U27" s="169"/>
      <c r="V27" s="1"/>
      <c r="W27" s="114" t="str">
        <f t="shared" si="64"/>
        <v/>
      </c>
      <c r="X27" s="11"/>
      <c r="Y27" s="11"/>
      <c r="Z27" s="149"/>
      <c r="AA27" s="11"/>
      <c r="AB27" s="11"/>
      <c r="AC27" s="11"/>
      <c r="AD27" s="11"/>
      <c r="AE27" s="148" t="str">
        <f t="shared" si="65"/>
        <v/>
      </c>
      <c r="AF27" s="146" t="str">
        <f t="shared" si="66"/>
        <v/>
      </c>
      <c r="AG27" s="148" t="str">
        <f t="shared" si="67"/>
        <v/>
      </c>
      <c r="AH27" s="156" t="str">
        <f t="shared" si="68"/>
        <v/>
      </c>
    </row>
    <row r="28" spans="1:34" ht="13.9" customHeight="1" x14ac:dyDescent="0.25">
      <c r="A28" s="653"/>
      <c r="B28" s="195" t="s">
        <v>67</v>
      </c>
      <c r="C28" s="165"/>
      <c r="D28" s="165"/>
      <c r="E28" s="165"/>
      <c r="F28" s="165"/>
      <c r="G28" s="165"/>
      <c r="H28" s="165"/>
      <c r="I28" s="165"/>
      <c r="J28" s="198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6"/>
      <c r="V28" s="1"/>
      <c r="W28" s="112" t="str">
        <f t="shared" si="64"/>
        <v/>
      </c>
      <c r="X28" s="6" t="str">
        <f t="shared" si="0"/>
        <v/>
      </c>
      <c r="Y28" s="6" t="str">
        <f t="shared" si="69"/>
        <v/>
      </c>
      <c r="Z28" s="7" t="str">
        <f t="shared" si="70"/>
        <v/>
      </c>
      <c r="AA28" s="6" t="str">
        <f t="shared" si="1"/>
        <v/>
      </c>
      <c r="AB28" s="147" t="str">
        <f t="shared" si="2"/>
        <v/>
      </c>
      <c r="AC28" s="6" t="str">
        <f t="shared" si="3"/>
        <v/>
      </c>
      <c r="AD28" s="6" t="str">
        <f t="shared" si="71"/>
        <v/>
      </c>
      <c r="AE28" s="7" t="str">
        <f t="shared" si="65"/>
        <v/>
      </c>
      <c r="AF28" s="6" t="str">
        <f t="shared" si="66"/>
        <v/>
      </c>
      <c r="AG28" s="7" t="str">
        <f t="shared" si="67"/>
        <v/>
      </c>
      <c r="AH28" s="113" t="str">
        <f t="shared" si="68"/>
        <v/>
      </c>
    </row>
    <row r="29" spans="1:34" ht="13.9" customHeight="1" x14ac:dyDescent="0.25">
      <c r="A29" s="653" t="s">
        <v>155</v>
      </c>
      <c r="B29" s="196" t="s">
        <v>66</v>
      </c>
      <c r="C29" s="168"/>
      <c r="D29" s="168"/>
      <c r="E29" s="168"/>
      <c r="F29" s="168"/>
      <c r="G29" s="167"/>
      <c r="H29" s="167"/>
      <c r="I29" s="167"/>
      <c r="J29" s="174"/>
      <c r="K29" s="167"/>
      <c r="L29" s="167"/>
      <c r="M29" s="167"/>
      <c r="N29" s="168"/>
      <c r="O29" s="168"/>
      <c r="P29" s="168"/>
      <c r="Q29" s="168"/>
      <c r="R29" s="168"/>
      <c r="S29" s="168"/>
      <c r="T29" s="168"/>
      <c r="U29" s="169"/>
      <c r="V29" s="1"/>
      <c r="W29" s="114" t="str">
        <f t="shared" si="12"/>
        <v/>
      </c>
      <c r="X29" s="11"/>
      <c r="Y29" s="11"/>
      <c r="Z29" s="149"/>
      <c r="AA29" s="11"/>
      <c r="AB29" s="11"/>
      <c r="AC29" s="11"/>
      <c r="AD29" s="11"/>
      <c r="AE29" s="148" t="str">
        <f t="shared" si="13"/>
        <v/>
      </c>
      <c r="AF29" s="146" t="str">
        <f t="shared" si="14"/>
        <v/>
      </c>
      <c r="AG29" s="148" t="str">
        <f t="shared" si="15"/>
        <v/>
      </c>
      <c r="AH29" s="156" t="str">
        <f t="shared" si="16"/>
        <v/>
      </c>
    </row>
    <row r="30" spans="1:34" ht="13.9" customHeight="1" x14ac:dyDescent="0.25">
      <c r="A30" s="653"/>
      <c r="B30" s="195" t="s">
        <v>67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6"/>
      <c r="V30" s="1"/>
      <c r="W30" s="112" t="str">
        <f t="shared" si="12"/>
        <v/>
      </c>
      <c r="X30" s="6" t="str">
        <f t="shared" si="0"/>
        <v/>
      </c>
      <c r="Y30" s="6" t="str">
        <f t="shared" si="17"/>
        <v/>
      </c>
      <c r="Z30" s="7" t="str">
        <f t="shared" si="18"/>
        <v/>
      </c>
      <c r="AA30" s="6" t="str">
        <f t="shared" si="1"/>
        <v/>
      </c>
      <c r="AB30" s="147" t="str">
        <f t="shared" si="2"/>
        <v/>
      </c>
      <c r="AC30" s="6" t="str">
        <f t="shared" si="3"/>
        <v/>
      </c>
      <c r="AD30" s="6" t="str">
        <f t="shared" si="11"/>
        <v/>
      </c>
      <c r="AE30" s="7" t="str">
        <f t="shared" si="13"/>
        <v/>
      </c>
      <c r="AF30" s="6" t="str">
        <f t="shared" si="14"/>
        <v/>
      </c>
      <c r="AG30" s="7" t="str">
        <f t="shared" si="15"/>
        <v/>
      </c>
      <c r="AH30" s="113" t="str">
        <f t="shared" si="16"/>
        <v/>
      </c>
    </row>
    <row r="31" spans="1:34" ht="13.9" customHeight="1" x14ac:dyDescent="0.25">
      <c r="A31" s="653" t="s">
        <v>156</v>
      </c>
      <c r="B31" s="196" t="s">
        <v>66</v>
      </c>
      <c r="C31" s="168"/>
      <c r="D31" s="168"/>
      <c r="E31" s="168"/>
      <c r="F31" s="168"/>
      <c r="G31" s="167"/>
      <c r="H31" s="167"/>
      <c r="I31" s="167"/>
      <c r="J31" s="167"/>
      <c r="K31" s="167"/>
      <c r="L31" s="167"/>
      <c r="M31" s="167"/>
      <c r="N31" s="168"/>
      <c r="O31" s="168"/>
      <c r="P31" s="168"/>
      <c r="Q31" s="168"/>
      <c r="R31" s="168"/>
      <c r="S31" s="168"/>
      <c r="T31" s="168"/>
      <c r="U31" s="169"/>
      <c r="V31" s="1"/>
      <c r="W31" s="114" t="str">
        <f t="shared" si="12"/>
        <v/>
      </c>
      <c r="X31" s="11"/>
      <c r="Y31" s="11"/>
      <c r="Z31" s="149"/>
      <c r="AA31" s="11"/>
      <c r="AB31" s="11"/>
      <c r="AC31" s="11"/>
      <c r="AD31" s="11"/>
      <c r="AE31" s="148" t="str">
        <f t="shared" si="13"/>
        <v/>
      </c>
      <c r="AF31" s="146" t="str">
        <f t="shared" si="14"/>
        <v/>
      </c>
      <c r="AG31" s="148" t="str">
        <f t="shared" si="15"/>
        <v/>
      </c>
      <c r="AH31" s="156" t="str">
        <f t="shared" si="16"/>
        <v/>
      </c>
    </row>
    <row r="32" spans="1:34" ht="13.9" customHeight="1" x14ac:dyDescent="0.25">
      <c r="A32" s="653"/>
      <c r="B32" s="195" t="s">
        <v>67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6"/>
      <c r="V32" s="1"/>
      <c r="W32" s="112" t="str">
        <f t="shared" si="12"/>
        <v/>
      </c>
      <c r="X32" s="6" t="str">
        <f t="shared" ref="X32" si="72">IF($C32=0,"",G32/$C32)</f>
        <v/>
      </c>
      <c r="Y32" s="6" t="str">
        <f t="shared" si="17"/>
        <v/>
      </c>
      <c r="Z32" s="7" t="str">
        <f t="shared" si="18"/>
        <v/>
      </c>
      <c r="AA32" s="6" t="str">
        <f t="shared" ref="AA32" si="73">IF(($I32+$K32+$L32)=0,"",I32/($I32+$L32+$K32))</f>
        <v/>
      </c>
      <c r="AB32" s="147" t="str">
        <f t="shared" si="2"/>
        <v/>
      </c>
      <c r="AC32" s="6" t="str">
        <f t="shared" ref="AC32" si="74">IF(($I32+$K32+$L32)=0,"",K32/($K32+$L32+$I32))</f>
        <v/>
      </c>
      <c r="AD32" s="6" t="str">
        <f t="shared" si="11"/>
        <v/>
      </c>
      <c r="AE32" s="7" t="str">
        <f t="shared" si="13"/>
        <v/>
      </c>
      <c r="AF32" s="6" t="str">
        <f t="shared" si="14"/>
        <v/>
      </c>
      <c r="AG32" s="7" t="str">
        <f t="shared" si="15"/>
        <v/>
      </c>
      <c r="AH32" s="113" t="str">
        <f t="shared" si="16"/>
        <v/>
      </c>
    </row>
    <row r="33" spans="1:34" ht="13.9" customHeight="1" x14ac:dyDescent="0.25">
      <c r="A33" s="653" t="s">
        <v>157</v>
      </c>
      <c r="B33" s="196" t="s">
        <v>66</v>
      </c>
      <c r="C33" s="168"/>
      <c r="D33" s="168"/>
      <c r="E33" s="168"/>
      <c r="F33" s="168"/>
      <c r="G33" s="167"/>
      <c r="H33" s="167"/>
      <c r="I33" s="167"/>
      <c r="J33" s="167"/>
      <c r="K33" s="167"/>
      <c r="L33" s="167"/>
      <c r="M33" s="167"/>
      <c r="N33" s="168"/>
      <c r="O33" s="168"/>
      <c r="P33" s="168"/>
      <c r="Q33" s="168"/>
      <c r="R33" s="168"/>
      <c r="S33" s="168"/>
      <c r="T33" s="168"/>
      <c r="U33" s="169"/>
      <c r="V33" s="1"/>
      <c r="W33" s="114" t="str">
        <f t="shared" si="12"/>
        <v/>
      </c>
      <c r="X33" s="11"/>
      <c r="Y33" s="11"/>
      <c r="Z33" s="149"/>
      <c r="AA33" s="11"/>
      <c r="AB33" s="11"/>
      <c r="AC33" s="11"/>
      <c r="AD33" s="11"/>
      <c r="AE33" s="148" t="str">
        <f t="shared" si="13"/>
        <v/>
      </c>
      <c r="AF33" s="146" t="str">
        <f t="shared" si="14"/>
        <v/>
      </c>
      <c r="AG33" s="148" t="str">
        <f t="shared" si="15"/>
        <v/>
      </c>
      <c r="AH33" s="156" t="str">
        <f t="shared" si="16"/>
        <v/>
      </c>
    </row>
    <row r="34" spans="1:34" ht="13.9" customHeight="1" thickBot="1" x14ac:dyDescent="0.3">
      <c r="A34" s="654"/>
      <c r="B34" s="138" t="s">
        <v>67</v>
      </c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2"/>
      <c r="V34" s="1"/>
      <c r="W34" s="157" t="str">
        <f t="shared" si="12"/>
        <v/>
      </c>
      <c r="X34" s="150" t="str">
        <f t="shared" si="0"/>
        <v/>
      </c>
      <c r="Y34" s="150" t="str">
        <f t="shared" si="17"/>
        <v/>
      </c>
      <c r="Z34" s="158" t="str">
        <f t="shared" si="18"/>
        <v/>
      </c>
      <c r="AA34" s="150" t="str">
        <f t="shared" si="1"/>
        <v/>
      </c>
      <c r="AB34" s="152" t="str">
        <f t="shared" si="2"/>
        <v/>
      </c>
      <c r="AC34" s="150" t="str">
        <f t="shared" si="3"/>
        <v/>
      </c>
      <c r="AD34" s="150" t="str">
        <f t="shared" si="11"/>
        <v/>
      </c>
      <c r="AE34" s="158" t="str">
        <f t="shared" si="13"/>
        <v/>
      </c>
      <c r="AF34" s="150" t="str">
        <f t="shared" si="14"/>
        <v/>
      </c>
      <c r="AG34" s="158" t="str">
        <f t="shared" si="15"/>
        <v/>
      </c>
      <c r="AH34" s="159" t="str">
        <f t="shared" si="16"/>
        <v/>
      </c>
    </row>
    <row r="35" spans="1:34" s="33" customFormat="1" ht="13.9" customHeight="1" thickTop="1" x14ac:dyDescent="0.25">
      <c r="A35" s="638" t="s">
        <v>158</v>
      </c>
      <c r="B35" s="119" t="s">
        <v>66</v>
      </c>
      <c r="C35" s="139">
        <f>C3+C5+C7+C9+C11+C13+C15+C17+C19+C21+C23+C25+C27+C29+C31+C33</f>
        <v>0</v>
      </c>
      <c r="D35" s="139">
        <f t="shared" ref="D35:U35" si="75">D3+D5+D7+D9+D11+D13+D15+D17+D19+D21+D23+D25+D27+D29+D31+D33</f>
        <v>0</v>
      </c>
      <c r="E35" s="139">
        <f t="shared" si="75"/>
        <v>0</v>
      </c>
      <c r="F35" s="139">
        <f t="shared" si="75"/>
        <v>0</v>
      </c>
      <c r="G35" s="139">
        <f t="shared" si="75"/>
        <v>0</v>
      </c>
      <c r="H35" s="139">
        <f t="shared" si="75"/>
        <v>0</v>
      </c>
      <c r="I35" s="139">
        <f t="shared" si="75"/>
        <v>0</v>
      </c>
      <c r="J35" s="139">
        <f t="shared" si="75"/>
        <v>0</v>
      </c>
      <c r="K35" s="139">
        <f t="shared" si="75"/>
        <v>0</v>
      </c>
      <c r="L35" s="139">
        <f t="shared" si="75"/>
        <v>0</v>
      </c>
      <c r="M35" s="139">
        <f t="shared" si="75"/>
        <v>0</v>
      </c>
      <c r="N35" s="139">
        <f t="shared" si="75"/>
        <v>0</v>
      </c>
      <c r="O35" s="139">
        <f t="shared" si="75"/>
        <v>0</v>
      </c>
      <c r="P35" s="139">
        <f t="shared" si="75"/>
        <v>0</v>
      </c>
      <c r="Q35" s="139">
        <f t="shared" si="75"/>
        <v>0</v>
      </c>
      <c r="R35" s="139">
        <f t="shared" si="75"/>
        <v>0</v>
      </c>
      <c r="S35" s="139">
        <f t="shared" si="75"/>
        <v>0</v>
      </c>
      <c r="T35" s="139">
        <f t="shared" si="75"/>
        <v>0</v>
      </c>
      <c r="U35" s="139">
        <f t="shared" si="75"/>
        <v>0</v>
      </c>
      <c r="V35" s="1"/>
      <c r="W35" s="64" t="str">
        <f t="shared" si="12"/>
        <v/>
      </c>
      <c r="X35" s="109"/>
      <c r="Y35" s="65"/>
      <c r="Z35" s="107"/>
      <c r="AA35" s="109"/>
      <c r="AB35" s="109"/>
      <c r="AC35" s="109"/>
      <c r="AD35" s="65"/>
      <c r="AE35" s="108" t="str">
        <f t="shared" si="13"/>
        <v/>
      </c>
      <c r="AF35" s="66" t="str">
        <f t="shared" si="14"/>
        <v/>
      </c>
      <c r="AG35" s="108" t="str">
        <f t="shared" si="15"/>
        <v/>
      </c>
      <c r="AH35" s="67" t="str">
        <f t="shared" si="16"/>
        <v/>
      </c>
    </row>
    <row r="36" spans="1:34" s="33" customFormat="1" ht="13.9" customHeight="1" thickBot="1" x14ac:dyDescent="0.3">
      <c r="A36" s="639"/>
      <c r="B36" s="59" t="s">
        <v>67</v>
      </c>
      <c r="C36" s="5">
        <f>C4+C6+C8+C10+C12+C14+C16+C18+C20+C22+C24+C26+C28+C30+C32+C34</f>
        <v>0</v>
      </c>
      <c r="D36" s="5">
        <f t="shared" ref="D36:U36" si="76">D4+D6+D8+D10+D12+D14+D16+D18+D20+D22+D24+D26+D28+D30+D32+D34</f>
        <v>0</v>
      </c>
      <c r="E36" s="5">
        <f t="shared" si="76"/>
        <v>0</v>
      </c>
      <c r="F36" s="5">
        <f t="shared" si="76"/>
        <v>0</v>
      </c>
      <c r="G36" s="5">
        <f t="shared" si="76"/>
        <v>0</v>
      </c>
      <c r="H36" s="5">
        <f t="shared" si="76"/>
        <v>0</v>
      </c>
      <c r="I36" s="5">
        <f t="shared" si="76"/>
        <v>0</v>
      </c>
      <c r="J36" s="5">
        <f t="shared" si="76"/>
        <v>0</v>
      </c>
      <c r="K36" s="5">
        <f t="shared" si="76"/>
        <v>0</v>
      </c>
      <c r="L36" s="5">
        <f t="shared" si="76"/>
        <v>0</v>
      </c>
      <c r="M36" s="5">
        <f t="shared" si="76"/>
        <v>0</v>
      </c>
      <c r="N36" s="5">
        <f t="shared" si="76"/>
        <v>0</v>
      </c>
      <c r="O36" s="5">
        <f t="shared" si="76"/>
        <v>0</v>
      </c>
      <c r="P36" s="5">
        <f t="shared" si="76"/>
        <v>0</v>
      </c>
      <c r="Q36" s="5">
        <f t="shared" si="76"/>
        <v>0</v>
      </c>
      <c r="R36" s="5">
        <f t="shared" si="76"/>
        <v>0</v>
      </c>
      <c r="S36" s="5">
        <f t="shared" si="76"/>
        <v>0</v>
      </c>
      <c r="T36" s="5">
        <f t="shared" si="76"/>
        <v>0</v>
      </c>
      <c r="U36" s="5">
        <f t="shared" si="76"/>
        <v>0</v>
      </c>
      <c r="V36" s="1"/>
      <c r="W36" s="68" t="str">
        <f t="shared" si="12"/>
        <v/>
      </c>
      <c r="X36" s="150" t="str">
        <f t="shared" si="0"/>
        <v/>
      </c>
      <c r="Y36" s="3" t="str">
        <f t="shared" si="17"/>
        <v/>
      </c>
      <c r="Z36" s="30" t="str">
        <f t="shared" si="18"/>
        <v/>
      </c>
      <c r="AA36" s="150" t="str">
        <f t="shared" si="1"/>
        <v/>
      </c>
      <c r="AB36" s="152" t="str">
        <f t="shared" si="2"/>
        <v/>
      </c>
      <c r="AC36" s="150" t="str">
        <f t="shared" si="3"/>
        <v/>
      </c>
      <c r="AD36" s="3" t="str">
        <f t="shared" si="11"/>
        <v/>
      </c>
      <c r="AE36" s="30" t="str">
        <f t="shared" si="13"/>
        <v/>
      </c>
      <c r="AF36" s="3" t="str">
        <f t="shared" si="14"/>
        <v/>
      </c>
      <c r="AG36" s="30" t="str">
        <f t="shared" si="15"/>
        <v/>
      </c>
      <c r="AH36" s="69" t="str">
        <f t="shared" si="16"/>
        <v/>
      </c>
    </row>
    <row r="37" spans="1:34" s="1" customFormat="1" ht="10.9" customHeight="1" thickTop="1" thickBot="1" x14ac:dyDescent="0.3">
      <c r="A37" s="640"/>
      <c r="B37" s="61" t="s">
        <v>68</v>
      </c>
      <c r="C37" s="4">
        <f>C35+C36</f>
        <v>0</v>
      </c>
      <c r="D37" s="4">
        <f t="shared" ref="D37:U37" si="77">D35+D36</f>
        <v>0</v>
      </c>
      <c r="E37" s="4">
        <f t="shared" si="77"/>
        <v>0</v>
      </c>
      <c r="F37" s="4">
        <f t="shared" si="77"/>
        <v>0</v>
      </c>
      <c r="G37" s="4">
        <f t="shared" si="77"/>
        <v>0</v>
      </c>
      <c r="H37" s="4">
        <f t="shared" si="77"/>
        <v>0</v>
      </c>
      <c r="I37" s="4">
        <f t="shared" si="77"/>
        <v>0</v>
      </c>
      <c r="J37" s="4">
        <f t="shared" si="77"/>
        <v>0</v>
      </c>
      <c r="K37" s="4">
        <f t="shared" si="77"/>
        <v>0</v>
      </c>
      <c r="L37" s="4">
        <f t="shared" si="77"/>
        <v>0</v>
      </c>
      <c r="M37" s="4">
        <f t="shared" si="77"/>
        <v>0</v>
      </c>
      <c r="N37" s="4">
        <f t="shared" si="77"/>
        <v>0</v>
      </c>
      <c r="O37" s="4">
        <f t="shared" si="77"/>
        <v>0</v>
      </c>
      <c r="P37" s="4">
        <f t="shared" si="77"/>
        <v>0</v>
      </c>
      <c r="Q37" s="4">
        <f t="shared" si="77"/>
        <v>0</v>
      </c>
      <c r="R37" s="4">
        <f t="shared" si="77"/>
        <v>0</v>
      </c>
      <c r="S37" s="4">
        <f t="shared" si="77"/>
        <v>0</v>
      </c>
      <c r="T37" s="4">
        <f>T35+T36</f>
        <v>0</v>
      </c>
      <c r="U37" s="62">
        <f t="shared" si="77"/>
        <v>0</v>
      </c>
      <c r="V37" s="63"/>
      <c r="W37" s="70" t="str">
        <f t="shared" si="12"/>
        <v/>
      </c>
      <c r="X37" s="179" t="str">
        <f>IF($C37=0,"",G37/$C36)</f>
        <v/>
      </c>
      <c r="Y37" s="71" t="str">
        <f t="shared" si="17"/>
        <v/>
      </c>
      <c r="Z37" s="72" t="str">
        <f t="shared" si="18"/>
        <v/>
      </c>
      <c r="AA37" s="35" t="str">
        <f t="shared" si="1"/>
        <v/>
      </c>
      <c r="AB37" s="179" t="str">
        <f t="shared" si="2"/>
        <v/>
      </c>
      <c r="AC37" s="35" t="str">
        <f t="shared" si="3"/>
        <v/>
      </c>
      <c r="AD37" s="71" t="str">
        <f t="shared" si="11"/>
        <v/>
      </c>
      <c r="AE37" s="72" t="str">
        <f t="shared" si="13"/>
        <v/>
      </c>
      <c r="AF37" s="71" t="str">
        <f t="shared" si="14"/>
        <v/>
      </c>
      <c r="AG37" s="72" t="str">
        <f t="shared" si="15"/>
        <v/>
      </c>
      <c r="AH37" s="73" t="str">
        <f t="shared" si="16"/>
        <v/>
      </c>
    </row>
    <row r="38" spans="1:34" ht="15.75" thickTop="1" x14ac:dyDescent="0.25"/>
  </sheetData>
  <mergeCells count="25">
    <mergeCell ref="A17:A18"/>
    <mergeCell ref="A31:A32"/>
    <mergeCell ref="A19:A20"/>
    <mergeCell ref="A21:A22"/>
    <mergeCell ref="A7:A8"/>
    <mergeCell ref="A13:A14"/>
    <mergeCell ref="A15:A16"/>
    <mergeCell ref="A35:A37"/>
    <mergeCell ref="A23:A24"/>
    <mergeCell ref="A33:A34"/>
    <mergeCell ref="A29:A30"/>
    <mergeCell ref="A25:A26"/>
    <mergeCell ref="A27:A28"/>
    <mergeCell ref="Y1:Y2"/>
    <mergeCell ref="A2:B2"/>
    <mergeCell ref="E1:E2"/>
    <mergeCell ref="D1:D2"/>
    <mergeCell ref="C1:C2"/>
    <mergeCell ref="F1:F2"/>
    <mergeCell ref="X1:X2"/>
    <mergeCell ref="A3:A4"/>
    <mergeCell ref="A9:A10"/>
    <mergeCell ref="A11:A12"/>
    <mergeCell ref="A5:A6"/>
    <mergeCell ref="W1:W2"/>
  </mergeCells>
  <printOptions horizontalCentered="1" verticalCentered="1"/>
  <pageMargins left="0.24" right="0.27559055118110237" top="0.57999999999999996" bottom="0.24" header="0.22" footer="0.19685039370078741"/>
  <pageSetup paperSize="8" scale="76" orientation="landscape" r:id="rId1"/>
  <headerFooter>
    <oddHeader>&amp;C&amp;"-,Gras"TABLEAU DE BORD DE L'APPRENTISSAGE 
Filière &amp;A</oddHeader>
  </headerFooter>
  <rowBreaks count="1" manualBreakCount="1">
    <brk id="28" max="3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44"/>
  <sheetViews>
    <sheetView showGridLines="0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X43" sqref="X43"/>
    </sheetView>
  </sheetViews>
  <sheetFormatPr baseColWidth="10" defaultColWidth="11.5703125" defaultRowHeight="15" x14ac:dyDescent="0.25"/>
  <cols>
    <col min="1" max="1" width="42.42578125" customWidth="1"/>
    <col min="2" max="2" width="12.140625" customWidth="1"/>
    <col min="3" max="3" width="7.28515625" customWidth="1"/>
    <col min="4" max="4" width="9" customWidth="1"/>
    <col min="5" max="5" width="7.28515625" customWidth="1"/>
    <col min="6" max="9" width="6.7109375" customWidth="1"/>
    <col min="10" max="10" width="6.7109375" style="1" customWidth="1"/>
    <col min="11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9" t="str">
        <f>Couverture!F12</f>
        <v>Année 2024-2025</v>
      </c>
      <c r="B1" s="28"/>
      <c r="C1" s="632" t="s">
        <v>40</v>
      </c>
      <c r="D1" s="632" t="s">
        <v>41</v>
      </c>
      <c r="E1" s="632" t="s">
        <v>42</v>
      </c>
      <c r="F1" s="632" t="s">
        <v>43</v>
      </c>
      <c r="G1" s="27" t="s">
        <v>44</v>
      </c>
      <c r="H1" s="26"/>
      <c r="I1" s="25" t="s">
        <v>45</v>
      </c>
      <c r="J1" s="25"/>
      <c r="K1" s="25"/>
      <c r="L1" s="25"/>
      <c r="M1" s="24"/>
      <c r="N1" s="23" t="s">
        <v>46</v>
      </c>
      <c r="O1" s="22"/>
      <c r="P1" s="22"/>
      <c r="Q1" s="21"/>
      <c r="R1" s="32" t="s">
        <v>47</v>
      </c>
      <c r="S1" s="32"/>
      <c r="T1" s="32"/>
      <c r="U1" s="32"/>
      <c r="V1" s="14"/>
      <c r="W1" s="625" t="s">
        <v>48</v>
      </c>
      <c r="X1" s="625" t="s">
        <v>49</v>
      </c>
      <c r="Y1" s="625" t="s">
        <v>50</v>
      </c>
      <c r="Z1" s="19" t="s">
        <v>45</v>
      </c>
      <c r="AA1" s="18"/>
      <c r="AB1" s="18"/>
      <c r="AC1" s="17"/>
      <c r="AD1" s="17"/>
      <c r="AE1" s="16" t="s">
        <v>51</v>
      </c>
      <c r="AF1" s="15"/>
      <c r="AG1" s="16"/>
      <c r="AH1" s="15"/>
    </row>
    <row r="2" spans="1:34" ht="49.9" customHeight="1" thickBot="1" x14ac:dyDescent="0.3">
      <c r="A2" s="630" t="str">
        <f>Couverture!B12</f>
        <v xml:space="preserve">             CMA FORMATION TARBES</v>
      </c>
      <c r="B2" s="631"/>
      <c r="C2" s="633"/>
      <c r="D2" s="633"/>
      <c r="E2" s="633"/>
      <c r="F2" s="633"/>
      <c r="G2" s="38" t="s">
        <v>52</v>
      </c>
      <c r="H2" s="38" t="s">
        <v>53</v>
      </c>
      <c r="I2" s="38" t="s">
        <v>54</v>
      </c>
      <c r="J2" s="38" t="s">
        <v>55</v>
      </c>
      <c r="K2" s="38" t="s">
        <v>56</v>
      </c>
      <c r="L2" s="38" t="s">
        <v>57</v>
      </c>
      <c r="M2" s="38" t="s">
        <v>58</v>
      </c>
      <c r="N2" s="52" t="s">
        <v>59</v>
      </c>
      <c r="O2" s="53" t="s">
        <v>60</v>
      </c>
      <c r="P2" s="53" t="s">
        <v>61</v>
      </c>
      <c r="Q2" s="53" t="s">
        <v>58</v>
      </c>
      <c r="R2" s="52" t="s">
        <v>59</v>
      </c>
      <c r="S2" s="53" t="s">
        <v>60</v>
      </c>
      <c r="T2" s="53" t="s">
        <v>61</v>
      </c>
      <c r="U2" s="53" t="s">
        <v>58</v>
      </c>
      <c r="V2" s="14"/>
      <c r="W2" s="626"/>
      <c r="X2" s="626"/>
      <c r="Y2" s="626"/>
      <c r="Z2" s="74" t="s">
        <v>32</v>
      </c>
      <c r="AA2" s="37" t="s">
        <v>23</v>
      </c>
      <c r="AB2" s="37" t="s">
        <v>62</v>
      </c>
      <c r="AC2" s="37" t="s">
        <v>63</v>
      </c>
      <c r="AD2" s="75" t="s">
        <v>29</v>
      </c>
      <c r="AE2" s="76" t="s">
        <v>32</v>
      </c>
      <c r="AF2" s="77" t="s">
        <v>64</v>
      </c>
      <c r="AG2" s="76" t="s">
        <v>32</v>
      </c>
      <c r="AH2" s="77" t="s">
        <v>65</v>
      </c>
    </row>
    <row r="3" spans="1:34" ht="13.9" customHeight="1" thickTop="1" x14ac:dyDescent="0.25">
      <c r="A3" s="662" t="s">
        <v>159</v>
      </c>
      <c r="B3" s="425" t="s">
        <v>66</v>
      </c>
      <c r="C3" s="345"/>
      <c r="D3" s="345"/>
      <c r="E3" s="345"/>
      <c r="F3" s="345"/>
      <c r="G3" s="346"/>
      <c r="H3" s="346"/>
      <c r="I3" s="346"/>
      <c r="J3" s="346"/>
      <c r="K3" s="346"/>
      <c r="L3" s="346"/>
      <c r="M3" s="346"/>
      <c r="N3" s="345"/>
      <c r="O3" s="345"/>
      <c r="P3" s="345"/>
      <c r="Q3" s="345"/>
      <c r="R3" s="345"/>
      <c r="S3" s="345"/>
      <c r="T3" s="345"/>
      <c r="U3" s="347"/>
      <c r="V3" s="357"/>
      <c r="W3" s="236" t="str">
        <f t="shared" ref="W3:X43" si="0">IF($C3=0,"",F3/$C3)</f>
        <v/>
      </c>
      <c r="X3" s="244"/>
      <c r="Y3" s="244"/>
      <c r="Z3" s="245"/>
      <c r="AA3" s="244"/>
      <c r="AB3" s="244"/>
      <c r="AC3" s="244"/>
      <c r="AD3" s="244"/>
      <c r="AE3" s="246" t="str">
        <f t="shared" ref="AE3:AE43" si="1">IF((N3+O3+P3+Q3)=0,"",1-(Q3/(N3+O3+P3+Q3)))</f>
        <v/>
      </c>
      <c r="AF3" s="221" t="str">
        <f t="shared" ref="AF3:AF43" si="2">IF((N3+O3+P3)=0,"",(N3+O3)/(N3+O3+P3))</f>
        <v/>
      </c>
      <c r="AG3" s="246" t="str">
        <f t="shared" ref="AG3:AG43" si="3">IF((R3+S3+T3+U3)=0,"",1-(U3/(R3+S3+T3+U3)))</f>
        <v/>
      </c>
      <c r="AH3" s="238" t="str">
        <f t="shared" ref="AH3:AH43" si="4">IF((R3+S3+T3)=0,"",(S3+R3)/(R3+S3+T3))</f>
        <v/>
      </c>
    </row>
    <row r="4" spans="1:34" ht="13.9" customHeight="1" x14ac:dyDescent="0.25">
      <c r="A4" s="657"/>
      <c r="B4" s="426" t="s">
        <v>67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348"/>
      <c r="V4" s="357"/>
      <c r="W4" s="359" t="str">
        <f t="shared" si="0"/>
        <v/>
      </c>
      <c r="X4" s="277" t="str">
        <f t="shared" si="0"/>
        <v/>
      </c>
      <c r="Y4" s="277" t="str">
        <f t="shared" ref="Y4:Y43" si="5">IF($G4=0,"",H4/$G4)</f>
        <v/>
      </c>
      <c r="Z4" s="281" t="str">
        <f t="shared" ref="Z4:Z43" si="6">IF((I4+K4+L4+M4)=0,"",1-(M4/(I4+K4+L4+M4)))</f>
        <v/>
      </c>
      <c r="AA4" s="277" t="str">
        <f t="shared" ref="AA4:AA43" si="7">IF(($I4+$K4+$L4)=0,"",I4/($I4+$L4+$K4))</f>
        <v/>
      </c>
      <c r="AB4" s="282" t="str">
        <f t="shared" ref="AB4:AB43" si="8">IF(AND((($I4+$K4+$L4)=0),($I4=0)),"",$J4/($I4))</f>
        <v/>
      </c>
      <c r="AC4" s="277" t="str">
        <f t="shared" ref="AC4:AC43" si="9">IF(($I4+$K4+$L4)=0,"",K4/($K4+$L4+$I4))</f>
        <v/>
      </c>
      <c r="AD4" s="277" t="str">
        <f t="shared" ref="AD4:AD43" si="10">IF(($I4+$K4+$L4)=0,"",($I4+$K4)/($I4+$K4+$L4))</f>
        <v/>
      </c>
      <c r="AE4" s="281" t="str">
        <f t="shared" si="1"/>
        <v/>
      </c>
      <c r="AF4" s="277" t="str">
        <f t="shared" si="2"/>
        <v/>
      </c>
      <c r="AG4" s="281" t="str">
        <f t="shared" si="3"/>
        <v/>
      </c>
      <c r="AH4" s="360" t="str">
        <f t="shared" si="4"/>
        <v/>
      </c>
    </row>
    <row r="5" spans="1:34" ht="13.9" customHeight="1" x14ac:dyDescent="0.25">
      <c r="A5" s="657" t="s">
        <v>160</v>
      </c>
      <c r="B5" s="426" t="s">
        <v>66</v>
      </c>
      <c r="C5" s="275"/>
      <c r="D5" s="275"/>
      <c r="E5" s="275"/>
      <c r="F5" s="275"/>
      <c r="G5" s="276"/>
      <c r="H5" s="276"/>
      <c r="I5" s="276"/>
      <c r="J5" s="276"/>
      <c r="K5" s="276"/>
      <c r="L5" s="276"/>
      <c r="M5" s="276"/>
      <c r="N5" s="275"/>
      <c r="O5" s="275"/>
      <c r="P5" s="275"/>
      <c r="Q5" s="275"/>
      <c r="R5" s="275"/>
      <c r="S5" s="275"/>
      <c r="T5" s="275"/>
      <c r="U5" s="348"/>
      <c r="V5" s="357"/>
      <c r="W5" s="359" t="str">
        <f>IF($C5=0,"",F5/$C5)</f>
        <v/>
      </c>
      <c r="X5" s="278"/>
      <c r="Y5" s="278"/>
      <c r="Z5" s="283"/>
      <c r="AA5" s="278"/>
      <c r="AB5" s="278"/>
      <c r="AC5" s="278"/>
      <c r="AD5" s="278"/>
      <c r="AE5" s="281" t="str">
        <f>IF((N5+O5+P5+Q5)=0,"",1-(Q5/(N5+O5+P5+Q5)))</f>
        <v/>
      </c>
      <c r="AF5" s="277" t="str">
        <f>IF((N5+O5+P5)=0,"",(N5+O5)/(N5+O5+P5))</f>
        <v/>
      </c>
      <c r="AG5" s="281" t="str">
        <f>IF((R5+S5+T5+U5)=0,"",1-(U5/(R5+S5+T5+U5)))</f>
        <v/>
      </c>
      <c r="AH5" s="360" t="str">
        <f>IF((R5+S5+T5)=0,"",(S5+R5)/(R5+S5+T5))</f>
        <v/>
      </c>
    </row>
    <row r="6" spans="1:34" ht="13.9" customHeight="1" x14ac:dyDescent="0.25">
      <c r="A6" s="657"/>
      <c r="B6" s="426" t="s">
        <v>67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348"/>
      <c r="V6" s="357"/>
      <c r="W6" s="359" t="str">
        <f>IF($C6=0,"",F6/$C6)</f>
        <v/>
      </c>
      <c r="X6" s="277" t="str">
        <f t="shared" si="0"/>
        <v/>
      </c>
      <c r="Y6" s="277" t="str">
        <f>IF($G6=0,"",H6/$G6)</f>
        <v/>
      </c>
      <c r="Z6" s="281" t="str">
        <f>IF((I6+K6+L6+M6)=0,"",1-(M6/(I6+K6+L6+M6)))</f>
        <v/>
      </c>
      <c r="AA6" s="277" t="str">
        <f t="shared" si="7"/>
        <v/>
      </c>
      <c r="AB6" s="282" t="str">
        <f t="shared" si="8"/>
        <v/>
      </c>
      <c r="AC6" s="277" t="str">
        <f t="shared" si="9"/>
        <v/>
      </c>
      <c r="AD6" s="277" t="str">
        <f>IF(($I6+$K6+$L6)=0,"",($I6+$K6)/($I6+$K6+$L6))</f>
        <v/>
      </c>
      <c r="AE6" s="281" t="str">
        <f>IF((N6+O6+P6+Q6)=0,"",1-(Q6/(N6+O6+P6+Q6)))</f>
        <v/>
      </c>
      <c r="AF6" s="277" t="str">
        <f>IF((N6+O6+P6)=0,"",(N6+O6)/(N6+O6+P6))</f>
        <v/>
      </c>
      <c r="AG6" s="281" t="str">
        <f>IF((R6+S6+T6+U6)=0,"",1-(U6/(R6+S6+T6+U6)))</f>
        <v/>
      </c>
      <c r="AH6" s="360" t="str">
        <f>IF((R6+S6+T6)=0,"",(S6+R6)/(R6+S6+T6))</f>
        <v/>
      </c>
    </row>
    <row r="7" spans="1:34" ht="13.9" customHeight="1" x14ac:dyDescent="0.25">
      <c r="A7" s="657" t="s">
        <v>161</v>
      </c>
      <c r="B7" s="426" t="s">
        <v>66</v>
      </c>
      <c r="C7" s="275"/>
      <c r="D7" s="275"/>
      <c r="E7" s="275"/>
      <c r="F7" s="275"/>
      <c r="G7" s="276"/>
      <c r="H7" s="276"/>
      <c r="I7" s="276"/>
      <c r="J7" s="276"/>
      <c r="K7" s="276"/>
      <c r="L7" s="276"/>
      <c r="M7" s="276"/>
      <c r="N7" s="275"/>
      <c r="O7" s="275"/>
      <c r="P7" s="275"/>
      <c r="Q7" s="275"/>
      <c r="R7" s="275"/>
      <c r="S7" s="275"/>
      <c r="T7" s="275"/>
      <c r="U7" s="348"/>
      <c r="V7" s="357"/>
      <c r="W7" s="359" t="str">
        <f t="shared" si="0"/>
        <v/>
      </c>
      <c r="X7" s="278"/>
      <c r="Y7" s="278"/>
      <c r="Z7" s="283"/>
      <c r="AA7" s="278"/>
      <c r="AB7" s="278"/>
      <c r="AC7" s="278"/>
      <c r="AD7" s="278"/>
      <c r="AE7" s="281" t="str">
        <f t="shared" si="1"/>
        <v/>
      </c>
      <c r="AF7" s="277" t="str">
        <f t="shared" si="2"/>
        <v/>
      </c>
      <c r="AG7" s="281" t="str">
        <f t="shared" si="3"/>
        <v/>
      </c>
      <c r="AH7" s="360" t="str">
        <f t="shared" si="4"/>
        <v/>
      </c>
    </row>
    <row r="8" spans="1:34" ht="13.9" customHeight="1" x14ac:dyDescent="0.25">
      <c r="A8" s="657"/>
      <c r="B8" s="426" t="s">
        <v>67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348"/>
      <c r="V8" s="357"/>
      <c r="W8" s="359" t="str">
        <f t="shared" si="0"/>
        <v/>
      </c>
      <c r="X8" s="277" t="str">
        <f t="shared" si="0"/>
        <v/>
      </c>
      <c r="Y8" s="277" t="str">
        <f t="shared" si="5"/>
        <v/>
      </c>
      <c r="Z8" s="281" t="str">
        <f t="shared" si="6"/>
        <v/>
      </c>
      <c r="AA8" s="277" t="str">
        <f t="shared" si="7"/>
        <v/>
      </c>
      <c r="AB8" s="282" t="str">
        <f t="shared" si="8"/>
        <v/>
      </c>
      <c r="AC8" s="277" t="str">
        <f t="shared" si="9"/>
        <v/>
      </c>
      <c r="AD8" s="277" t="str">
        <f t="shared" si="10"/>
        <v/>
      </c>
      <c r="AE8" s="281" t="str">
        <f t="shared" si="1"/>
        <v/>
      </c>
      <c r="AF8" s="277" t="str">
        <f t="shared" si="2"/>
        <v/>
      </c>
      <c r="AG8" s="281" t="str">
        <f t="shared" si="3"/>
        <v/>
      </c>
      <c r="AH8" s="360" t="str">
        <f t="shared" si="4"/>
        <v/>
      </c>
    </row>
    <row r="9" spans="1:34" ht="13.9" customHeight="1" x14ac:dyDescent="0.25">
      <c r="A9" s="657" t="s">
        <v>162</v>
      </c>
      <c r="B9" s="426" t="s">
        <v>66</v>
      </c>
      <c r="C9" s="275"/>
      <c r="D9" s="275"/>
      <c r="E9" s="275"/>
      <c r="F9" s="275"/>
      <c r="G9" s="276"/>
      <c r="H9" s="276"/>
      <c r="I9" s="276"/>
      <c r="J9" s="276"/>
      <c r="K9" s="276"/>
      <c r="L9" s="276"/>
      <c r="M9" s="276"/>
      <c r="N9" s="275"/>
      <c r="O9" s="275"/>
      <c r="P9" s="275"/>
      <c r="Q9" s="275"/>
      <c r="R9" s="275"/>
      <c r="S9" s="275"/>
      <c r="T9" s="275"/>
      <c r="U9" s="348"/>
      <c r="V9" s="357"/>
      <c r="W9" s="359" t="str">
        <f t="shared" si="0"/>
        <v/>
      </c>
      <c r="X9" s="278"/>
      <c r="Y9" s="278"/>
      <c r="Z9" s="283"/>
      <c r="AA9" s="278"/>
      <c r="AB9" s="278"/>
      <c r="AC9" s="278"/>
      <c r="AD9" s="278"/>
      <c r="AE9" s="281" t="str">
        <f t="shared" si="1"/>
        <v/>
      </c>
      <c r="AF9" s="277" t="str">
        <f t="shared" si="2"/>
        <v/>
      </c>
      <c r="AG9" s="281" t="str">
        <f t="shared" si="3"/>
        <v/>
      </c>
      <c r="AH9" s="360" t="str">
        <f t="shared" si="4"/>
        <v/>
      </c>
    </row>
    <row r="10" spans="1:34" ht="13.9" customHeight="1" x14ac:dyDescent="0.25">
      <c r="A10" s="657"/>
      <c r="B10" s="426" t="s">
        <v>67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348"/>
      <c r="V10" s="357"/>
      <c r="W10" s="359" t="str">
        <f t="shared" si="0"/>
        <v/>
      </c>
      <c r="X10" s="277" t="str">
        <f t="shared" si="0"/>
        <v/>
      </c>
      <c r="Y10" s="277" t="str">
        <f t="shared" si="5"/>
        <v/>
      </c>
      <c r="Z10" s="281" t="str">
        <f t="shared" si="6"/>
        <v/>
      </c>
      <c r="AA10" s="277" t="str">
        <f t="shared" si="7"/>
        <v/>
      </c>
      <c r="AB10" s="282" t="str">
        <f t="shared" si="8"/>
        <v/>
      </c>
      <c r="AC10" s="277" t="str">
        <f t="shared" si="9"/>
        <v/>
      </c>
      <c r="AD10" s="277" t="str">
        <f t="shared" si="10"/>
        <v/>
      </c>
      <c r="AE10" s="281" t="str">
        <f t="shared" si="1"/>
        <v/>
      </c>
      <c r="AF10" s="277" t="str">
        <f t="shared" si="2"/>
        <v/>
      </c>
      <c r="AG10" s="281" t="str">
        <f t="shared" si="3"/>
        <v/>
      </c>
      <c r="AH10" s="360" t="str">
        <f t="shared" si="4"/>
        <v/>
      </c>
    </row>
    <row r="11" spans="1:34" ht="13.9" customHeight="1" x14ac:dyDescent="0.25">
      <c r="A11" s="657" t="s">
        <v>230</v>
      </c>
      <c r="B11" s="426" t="s">
        <v>66</v>
      </c>
      <c r="C11" s="275"/>
      <c r="D11" s="275"/>
      <c r="E11" s="275"/>
      <c r="F11" s="275"/>
      <c r="G11" s="276"/>
      <c r="H11" s="276"/>
      <c r="I11" s="276"/>
      <c r="J11" s="276"/>
      <c r="K11" s="276"/>
      <c r="L11" s="276"/>
      <c r="M11" s="276"/>
      <c r="N11" s="275"/>
      <c r="O11" s="275"/>
      <c r="P11" s="275"/>
      <c r="Q11" s="275"/>
      <c r="R11" s="275"/>
      <c r="S11" s="275"/>
      <c r="T11" s="275"/>
      <c r="U11" s="348"/>
      <c r="V11" s="357"/>
      <c r="W11" s="359" t="str">
        <f t="shared" si="0"/>
        <v/>
      </c>
      <c r="X11" s="278"/>
      <c r="Y11" s="278"/>
      <c r="Z11" s="283"/>
      <c r="AA11" s="278"/>
      <c r="AB11" s="278"/>
      <c r="AC11" s="278"/>
      <c r="AD11" s="278"/>
      <c r="AE11" s="281" t="str">
        <f t="shared" si="1"/>
        <v/>
      </c>
      <c r="AF11" s="277" t="str">
        <f t="shared" si="2"/>
        <v/>
      </c>
      <c r="AG11" s="281" t="str">
        <f t="shared" si="3"/>
        <v/>
      </c>
      <c r="AH11" s="360" t="str">
        <f t="shared" si="4"/>
        <v/>
      </c>
    </row>
    <row r="12" spans="1:34" ht="13.9" customHeight="1" x14ac:dyDescent="0.25">
      <c r="A12" s="657"/>
      <c r="B12" s="426" t="s">
        <v>67</v>
      </c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348"/>
      <c r="V12" s="357"/>
      <c r="W12" s="359" t="str">
        <f t="shared" si="0"/>
        <v/>
      </c>
      <c r="X12" s="277" t="str">
        <f t="shared" si="0"/>
        <v/>
      </c>
      <c r="Y12" s="277" t="str">
        <f t="shared" si="5"/>
        <v/>
      </c>
      <c r="Z12" s="281" t="str">
        <f t="shared" si="6"/>
        <v/>
      </c>
      <c r="AA12" s="277" t="str">
        <f t="shared" si="7"/>
        <v/>
      </c>
      <c r="AB12" s="282" t="str">
        <f t="shared" si="8"/>
        <v/>
      </c>
      <c r="AC12" s="277" t="str">
        <f t="shared" si="9"/>
        <v/>
      </c>
      <c r="AD12" s="277" t="str">
        <f t="shared" si="10"/>
        <v/>
      </c>
      <c r="AE12" s="281" t="str">
        <f t="shared" si="1"/>
        <v/>
      </c>
      <c r="AF12" s="277" t="str">
        <f t="shared" si="2"/>
        <v/>
      </c>
      <c r="AG12" s="281" t="str">
        <f t="shared" si="3"/>
        <v/>
      </c>
      <c r="AH12" s="360" t="str">
        <f t="shared" si="4"/>
        <v/>
      </c>
    </row>
    <row r="13" spans="1:34" x14ac:dyDescent="0.25">
      <c r="A13" s="657" t="s">
        <v>163</v>
      </c>
      <c r="B13" s="426" t="s">
        <v>66</v>
      </c>
      <c r="C13" s="275"/>
      <c r="D13" s="275"/>
      <c r="E13" s="275"/>
      <c r="F13" s="275"/>
      <c r="G13" s="276"/>
      <c r="H13" s="276"/>
      <c r="I13" s="276"/>
      <c r="J13" s="276"/>
      <c r="K13" s="276"/>
      <c r="L13" s="276"/>
      <c r="M13" s="276"/>
      <c r="N13" s="275"/>
      <c r="O13" s="275"/>
      <c r="P13" s="275"/>
      <c r="Q13" s="275"/>
      <c r="R13" s="275"/>
      <c r="S13" s="275"/>
      <c r="T13" s="275"/>
      <c r="U13" s="348"/>
      <c r="V13" s="357"/>
      <c r="W13" s="411" t="str">
        <f t="shared" ref="W13:W14" si="11">IF($C13=0,"",F13/$C13)</f>
        <v/>
      </c>
      <c r="X13" s="278"/>
      <c r="Y13" s="397"/>
      <c r="Z13" s="398"/>
      <c r="AA13" s="278"/>
      <c r="AB13" s="278"/>
      <c r="AC13" s="278"/>
      <c r="AD13" s="397"/>
      <c r="AE13" s="399" t="str">
        <f t="shared" ref="AE13:AE14" si="12">IF((N13+O13+P13+Q13)=0,"",1-(Q13/(N13+O13+P13+Q13)))</f>
        <v/>
      </c>
      <c r="AF13" s="396" t="str">
        <f t="shared" ref="AF13:AF14" si="13">IF((N13+O13+P13)=0,"",(N13+O13)/(N13+O13+P13))</f>
        <v/>
      </c>
      <c r="AG13" s="399" t="str">
        <f t="shared" ref="AG13:AG14" si="14">IF((R13+S13+T13+U13)=0,"",1-(U13/(R13+S13+T13+U13)))</f>
        <v/>
      </c>
      <c r="AH13" s="412" t="str">
        <f t="shared" ref="AH13:AH14" si="15">IF((R13+S13+T13)=0,"",(S13+R13)/(R13+S13+T13))</f>
        <v/>
      </c>
    </row>
    <row r="14" spans="1:34" x14ac:dyDescent="0.25">
      <c r="A14" s="657"/>
      <c r="B14" s="426" t="s">
        <v>67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348"/>
      <c r="V14" s="357"/>
      <c r="W14" s="411" t="str">
        <f t="shared" si="11"/>
        <v/>
      </c>
      <c r="X14" s="277" t="str">
        <f t="shared" si="0"/>
        <v/>
      </c>
      <c r="Y14" s="396" t="str">
        <f t="shared" ref="Y14" si="16">IF($G14=0,"",H14/$G14)</f>
        <v/>
      </c>
      <c r="Z14" s="400" t="str">
        <f t="shared" ref="Z14" si="17">IF((I14+K14+L14+M14)=0,"",1-(M14/(I14+K14+L14+M14)))</f>
        <v/>
      </c>
      <c r="AA14" s="277" t="str">
        <f t="shared" si="7"/>
        <v/>
      </c>
      <c r="AB14" s="282" t="str">
        <f t="shared" si="8"/>
        <v/>
      </c>
      <c r="AC14" s="277" t="str">
        <f t="shared" si="9"/>
        <v/>
      </c>
      <c r="AD14" s="396" t="str">
        <f t="shared" si="10"/>
        <v/>
      </c>
      <c r="AE14" s="400" t="str">
        <f t="shared" si="12"/>
        <v/>
      </c>
      <c r="AF14" s="396" t="str">
        <f t="shared" si="13"/>
        <v/>
      </c>
      <c r="AG14" s="400" t="str">
        <f t="shared" si="14"/>
        <v/>
      </c>
      <c r="AH14" s="412" t="str">
        <f t="shared" si="15"/>
        <v/>
      </c>
    </row>
    <row r="15" spans="1:34" ht="12" customHeight="1" x14ac:dyDescent="0.25">
      <c r="A15" s="661" t="s">
        <v>165</v>
      </c>
      <c r="B15" s="426" t="s">
        <v>66</v>
      </c>
      <c r="C15" s="275"/>
      <c r="D15" s="275"/>
      <c r="E15" s="275"/>
      <c r="F15" s="275"/>
      <c r="G15" s="276"/>
      <c r="H15" s="276"/>
      <c r="I15" s="276"/>
      <c r="J15" s="276"/>
      <c r="K15" s="276"/>
      <c r="L15" s="276"/>
      <c r="M15" s="276"/>
      <c r="N15" s="275"/>
      <c r="O15" s="275"/>
      <c r="P15" s="275"/>
      <c r="Q15" s="275"/>
      <c r="R15" s="275"/>
      <c r="S15" s="275"/>
      <c r="T15" s="275"/>
      <c r="U15" s="348"/>
      <c r="V15" s="357"/>
      <c r="W15" s="359" t="str">
        <f t="shared" ref="W15" si="18">IF($C15=0,"",F15/$C15)</f>
        <v/>
      </c>
      <c r="X15" s="278"/>
      <c r="Y15" s="278"/>
      <c r="Z15" s="283"/>
      <c r="AA15" s="278"/>
      <c r="AB15" s="278"/>
      <c r="AC15" s="278"/>
      <c r="AD15" s="278"/>
      <c r="AE15" s="281" t="str">
        <f t="shared" ref="AE15:AE20" si="19">IF((N15+O15+P15+Q15)=0,"",1-(Q15/(N15+O15+P15+Q15)))</f>
        <v/>
      </c>
      <c r="AF15" s="277" t="str">
        <f t="shared" ref="AF15:AF20" si="20">IF((N15+O15+P15)=0,"",(N15+O15)/(N15+O15+P15))</f>
        <v/>
      </c>
      <c r="AG15" s="281" t="str">
        <f t="shared" ref="AG15:AG20" si="21">IF((R15+S15+T15+U15)=0,"",1-(U15/(R15+S15+T15+U15)))</f>
        <v/>
      </c>
      <c r="AH15" s="360" t="str">
        <f t="shared" ref="AH15:AH20" si="22">IF((R15+S15+T15)=0,"",(S15+R15)/(R15+S15+T15))</f>
        <v/>
      </c>
    </row>
    <row r="16" spans="1:34" ht="13.9" customHeight="1" x14ac:dyDescent="0.25">
      <c r="A16" s="661"/>
      <c r="B16" s="426" t="s">
        <v>67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348"/>
      <c r="V16" s="357"/>
      <c r="W16" s="359" t="str">
        <f t="shared" si="0"/>
        <v/>
      </c>
      <c r="X16" s="277" t="str">
        <f t="shared" si="0"/>
        <v/>
      </c>
      <c r="Y16" s="277" t="str">
        <f t="shared" ref="Y16:Y26" si="23">IF($G16=0,"",H16/$G16)</f>
        <v/>
      </c>
      <c r="Z16" s="281" t="str">
        <f t="shared" ref="Z16:Z20" si="24">IF((I16+K16+L16+M16)=0,"",1-(M16/(I16+K16+L16+M16)))</f>
        <v/>
      </c>
      <c r="AA16" s="277" t="str">
        <f t="shared" ref="AA16:AA26" si="25">IF(($I16+$K16+$L16)=0,"",I16/($I16+$L16+$K16))</f>
        <v/>
      </c>
      <c r="AB16" s="282" t="str">
        <f t="shared" ref="AB16:AB26" si="26">IF(AND((($I16+$K16+$L16)=0),($I16=0)),"",$J16/($I16))</f>
        <v/>
      </c>
      <c r="AC16" s="277" t="str">
        <f t="shared" ref="AC16:AC26" si="27">IF(($I16+$K16+$L16)=0,"",K16/($K16+$L16+$I16))</f>
        <v/>
      </c>
      <c r="AD16" s="277" t="str">
        <f t="shared" ref="AD16:AD26" si="28">IF(($I16+$K16+$L16)=0,"",($I16+$K16)/($I16+$K16+$L16))</f>
        <v/>
      </c>
      <c r="AE16" s="281" t="str">
        <f t="shared" si="19"/>
        <v/>
      </c>
      <c r="AF16" s="277" t="str">
        <f t="shared" si="20"/>
        <v/>
      </c>
      <c r="AG16" s="281" t="str">
        <f t="shared" si="21"/>
        <v/>
      </c>
      <c r="AH16" s="360" t="str">
        <f t="shared" si="22"/>
        <v/>
      </c>
    </row>
    <row r="17" spans="1:34" ht="12.75" customHeight="1" x14ac:dyDescent="0.25">
      <c r="A17" s="657" t="s">
        <v>166</v>
      </c>
      <c r="B17" s="426" t="s">
        <v>66</v>
      </c>
      <c r="C17" s="275"/>
      <c r="D17" s="275"/>
      <c r="E17" s="275"/>
      <c r="F17" s="275"/>
      <c r="G17" s="276"/>
      <c r="H17" s="276"/>
      <c r="I17" s="276"/>
      <c r="J17" s="276"/>
      <c r="K17" s="276"/>
      <c r="L17" s="276"/>
      <c r="M17" s="276"/>
      <c r="N17" s="275"/>
      <c r="O17" s="275"/>
      <c r="P17" s="275"/>
      <c r="Q17" s="275"/>
      <c r="R17" s="275"/>
      <c r="S17" s="275"/>
      <c r="T17" s="275"/>
      <c r="U17" s="348"/>
      <c r="V17" s="357"/>
      <c r="W17" s="359" t="str">
        <f t="shared" si="0"/>
        <v/>
      </c>
      <c r="X17" s="278"/>
      <c r="Y17" s="278"/>
      <c r="Z17" s="283"/>
      <c r="AA17" s="278"/>
      <c r="AB17" s="278"/>
      <c r="AC17" s="278"/>
      <c r="AD17" s="278"/>
      <c r="AE17" s="281" t="str">
        <f t="shared" si="19"/>
        <v/>
      </c>
      <c r="AF17" s="277" t="str">
        <f t="shared" si="20"/>
        <v/>
      </c>
      <c r="AG17" s="281" t="str">
        <f t="shared" si="21"/>
        <v/>
      </c>
      <c r="AH17" s="360" t="str">
        <f t="shared" si="22"/>
        <v/>
      </c>
    </row>
    <row r="18" spans="1:34" ht="13.9" customHeight="1" x14ac:dyDescent="0.25">
      <c r="A18" s="657"/>
      <c r="B18" s="426" t="s">
        <v>67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348"/>
      <c r="V18" s="357"/>
      <c r="W18" s="359" t="str">
        <f t="shared" si="0"/>
        <v/>
      </c>
      <c r="X18" s="277" t="str">
        <f t="shared" si="0"/>
        <v/>
      </c>
      <c r="Y18" s="277" t="str">
        <f t="shared" si="23"/>
        <v/>
      </c>
      <c r="Z18" s="281" t="str">
        <f t="shared" si="24"/>
        <v/>
      </c>
      <c r="AA18" s="277" t="str">
        <f t="shared" si="25"/>
        <v/>
      </c>
      <c r="AB18" s="282" t="str">
        <f t="shared" si="26"/>
        <v/>
      </c>
      <c r="AC18" s="277" t="str">
        <f t="shared" si="27"/>
        <v/>
      </c>
      <c r="AD18" s="277" t="str">
        <f t="shared" si="28"/>
        <v/>
      </c>
      <c r="AE18" s="281" t="str">
        <f t="shared" si="19"/>
        <v/>
      </c>
      <c r="AF18" s="277" t="str">
        <f t="shared" si="20"/>
        <v/>
      </c>
      <c r="AG18" s="281" t="str">
        <f t="shared" si="21"/>
        <v/>
      </c>
      <c r="AH18" s="360" t="str">
        <f t="shared" si="22"/>
        <v/>
      </c>
    </row>
    <row r="19" spans="1:34" ht="12.75" customHeight="1" x14ac:dyDescent="0.25">
      <c r="A19" s="657" t="s">
        <v>167</v>
      </c>
      <c r="B19" s="426" t="s">
        <v>66</v>
      </c>
      <c r="C19" s="275"/>
      <c r="D19" s="275"/>
      <c r="E19" s="275"/>
      <c r="F19" s="275"/>
      <c r="G19" s="276"/>
      <c r="H19" s="276"/>
      <c r="I19" s="276"/>
      <c r="J19" s="276"/>
      <c r="K19" s="276"/>
      <c r="L19" s="276"/>
      <c r="M19" s="276"/>
      <c r="N19" s="275"/>
      <c r="O19" s="275"/>
      <c r="P19" s="275"/>
      <c r="Q19" s="275"/>
      <c r="R19" s="275"/>
      <c r="S19" s="275"/>
      <c r="T19" s="275"/>
      <c r="U19" s="348"/>
      <c r="V19" s="357"/>
      <c r="W19" s="359" t="str">
        <f t="shared" si="0"/>
        <v/>
      </c>
      <c r="X19" s="278"/>
      <c r="Y19" s="278"/>
      <c r="Z19" s="283"/>
      <c r="AA19" s="278"/>
      <c r="AB19" s="278"/>
      <c r="AC19" s="278"/>
      <c r="AD19" s="278"/>
      <c r="AE19" s="281" t="str">
        <f t="shared" si="19"/>
        <v/>
      </c>
      <c r="AF19" s="277" t="str">
        <f t="shared" si="20"/>
        <v/>
      </c>
      <c r="AG19" s="281" t="str">
        <f t="shared" si="21"/>
        <v/>
      </c>
      <c r="AH19" s="360" t="str">
        <f t="shared" si="22"/>
        <v/>
      </c>
    </row>
    <row r="20" spans="1:34" ht="13.9" customHeight="1" x14ac:dyDescent="0.25">
      <c r="A20" s="657"/>
      <c r="B20" s="426" t="s">
        <v>67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348"/>
      <c r="V20" s="357"/>
      <c r="W20" s="359" t="str">
        <f t="shared" si="0"/>
        <v/>
      </c>
      <c r="X20" s="277" t="str">
        <f t="shared" si="0"/>
        <v/>
      </c>
      <c r="Y20" s="277" t="str">
        <f t="shared" si="23"/>
        <v/>
      </c>
      <c r="Z20" s="281" t="str">
        <f t="shared" si="24"/>
        <v/>
      </c>
      <c r="AA20" s="277" t="str">
        <f t="shared" si="25"/>
        <v/>
      </c>
      <c r="AB20" s="282" t="str">
        <f t="shared" si="26"/>
        <v/>
      </c>
      <c r="AC20" s="277" t="str">
        <f t="shared" si="27"/>
        <v/>
      </c>
      <c r="AD20" s="277" t="str">
        <f t="shared" si="28"/>
        <v/>
      </c>
      <c r="AE20" s="281" t="str">
        <f t="shared" si="19"/>
        <v/>
      </c>
      <c r="AF20" s="277" t="str">
        <f t="shared" si="20"/>
        <v/>
      </c>
      <c r="AG20" s="281" t="str">
        <f t="shared" si="21"/>
        <v/>
      </c>
      <c r="AH20" s="360" t="str">
        <f t="shared" si="22"/>
        <v/>
      </c>
    </row>
    <row r="21" spans="1:34" ht="13.9" customHeight="1" x14ac:dyDescent="0.25">
      <c r="A21" s="657" t="s">
        <v>168</v>
      </c>
      <c r="B21" s="426" t="s">
        <v>66</v>
      </c>
      <c r="C21" s="275"/>
      <c r="D21" s="275"/>
      <c r="E21" s="275"/>
      <c r="F21" s="275"/>
      <c r="G21" s="276"/>
      <c r="H21" s="276"/>
      <c r="I21" s="276"/>
      <c r="J21" s="276"/>
      <c r="K21" s="276"/>
      <c r="L21" s="276"/>
      <c r="M21" s="276"/>
      <c r="N21" s="275"/>
      <c r="O21" s="275"/>
      <c r="P21" s="275"/>
      <c r="Q21" s="275"/>
      <c r="R21" s="275"/>
      <c r="S21" s="275"/>
      <c r="T21" s="275"/>
      <c r="U21" s="348"/>
      <c r="V21" s="357"/>
      <c r="W21" s="359" t="str">
        <f t="shared" si="0"/>
        <v/>
      </c>
      <c r="X21" s="397"/>
      <c r="Y21" s="278"/>
      <c r="Z21" s="283"/>
      <c r="AA21" s="278"/>
      <c r="AB21" s="278"/>
      <c r="AC21" s="278"/>
      <c r="AD21" s="278"/>
      <c r="AE21" s="281" t="str">
        <f t="shared" ref="AE21:AE22" si="29">IF((N21+O21+P21+Q21)=0,"",1-(Q21/(N21+O21+P21+Q21)))</f>
        <v/>
      </c>
      <c r="AF21" s="277" t="str">
        <f t="shared" ref="AF21:AF22" si="30">IF((N21+O21+P21)=0,"",(N21+O21)/(N21+O21+P21))</f>
        <v/>
      </c>
      <c r="AG21" s="281" t="str">
        <f t="shared" ref="AG21:AG22" si="31">IF((R21+S21+T21+U21)=0,"",1-(U21/(R21+S21+T21+U21)))</f>
        <v/>
      </c>
      <c r="AH21" s="360" t="str">
        <f t="shared" ref="AH21:AH22" si="32">IF((R21+S21+T21)=0,"",(S21+R21)/(R21+S21+T21))</f>
        <v/>
      </c>
    </row>
    <row r="22" spans="1:34" ht="13.9" customHeight="1" x14ac:dyDescent="0.25">
      <c r="A22" s="657"/>
      <c r="B22" s="426" t="s">
        <v>67</v>
      </c>
      <c r="C22" s="275"/>
      <c r="D22" s="275"/>
      <c r="E22" s="275"/>
      <c r="F22" s="275"/>
      <c r="G22" s="275"/>
      <c r="H22" s="275"/>
      <c r="I22" s="275"/>
      <c r="J22" s="424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348"/>
      <c r="V22" s="357"/>
      <c r="W22" s="359" t="str">
        <f t="shared" si="0"/>
        <v/>
      </c>
      <c r="X22" s="282" t="str">
        <f t="shared" si="0"/>
        <v/>
      </c>
      <c r="Y22" s="277" t="str">
        <f t="shared" si="23"/>
        <v/>
      </c>
      <c r="Z22" s="281" t="str">
        <f t="shared" ref="Z22" si="33">IF((I22+K22+L22+M22)=0,"",1-(M22/(I22+K22+L22+M22)))</f>
        <v/>
      </c>
      <c r="AA22" s="277" t="str">
        <f t="shared" si="25"/>
        <v/>
      </c>
      <c r="AB22" s="282" t="str">
        <f t="shared" si="26"/>
        <v/>
      </c>
      <c r="AC22" s="277" t="str">
        <f t="shared" si="27"/>
        <v/>
      </c>
      <c r="AD22" s="277" t="str">
        <f t="shared" si="28"/>
        <v/>
      </c>
      <c r="AE22" s="281" t="str">
        <f t="shared" si="29"/>
        <v/>
      </c>
      <c r="AF22" s="277" t="str">
        <f t="shared" si="30"/>
        <v/>
      </c>
      <c r="AG22" s="281" t="str">
        <f t="shared" si="31"/>
        <v/>
      </c>
      <c r="AH22" s="360" t="str">
        <f t="shared" si="32"/>
        <v/>
      </c>
    </row>
    <row r="23" spans="1:34" ht="13.9" customHeight="1" x14ac:dyDescent="0.25">
      <c r="A23" s="657" t="s">
        <v>169</v>
      </c>
      <c r="B23" s="426" t="s">
        <v>66</v>
      </c>
      <c r="C23" s="275"/>
      <c r="D23" s="275"/>
      <c r="E23" s="275"/>
      <c r="F23" s="275"/>
      <c r="G23" s="276"/>
      <c r="H23" s="276"/>
      <c r="I23" s="276"/>
      <c r="J23" s="395"/>
      <c r="K23" s="276"/>
      <c r="L23" s="276"/>
      <c r="M23" s="276"/>
      <c r="N23" s="275"/>
      <c r="O23" s="275"/>
      <c r="P23" s="275"/>
      <c r="Q23" s="275"/>
      <c r="R23" s="275"/>
      <c r="S23" s="275"/>
      <c r="T23" s="275"/>
      <c r="U23" s="348"/>
      <c r="V23" s="357"/>
      <c r="W23" s="359" t="str">
        <f t="shared" si="0"/>
        <v/>
      </c>
      <c r="X23" s="278"/>
      <c r="Y23" s="278"/>
      <c r="Z23" s="283"/>
      <c r="AA23" s="278"/>
      <c r="AB23" s="278"/>
      <c r="AC23" s="278"/>
      <c r="AD23" s="278"/>
      <c r="AE23" s="281" t="str">
        <f>IF((N23+O23+P23+Q23)=0,"",1-(Q23/(N23+O23+P23+Q23)))</f>
        <v/>
      </c>
      <c r="AF23" s="277" t="str">
        <f>IF((N23+O23+P23)=0,"",(N23+O23)/(N23+O23+P23))</f>
        <v/>
      </c>
      <c r="AG23" s="281" t="str">
        <f>IF((R23+S23+T23+U23)=0,"",1-(U23/(R23+S23+T23+U23)))</f>
        <v/>
      </c>
      <c r="AH23" s="360" t="str">
        <f>IF((R23+S23+T23)=0,"",(S23+R23)/(R23+S23+T23))</f>
        <v/>
      </c>
    </row>
    <row r="24" spans="1:34" ht="13.9" customHeight="1" x14ac:dyDescent="0.25">
      <c r="A24" s="657"/>
      <c r="B24" s="426" t="s">
        <v>67</v>
      </c>
      <c r="C24" s="275"/>
      <c r="D24" s="275"/>
      <c r="E24" s="275"/>
      <c r="F24" s="275"/>
      <c r="G24" s="275"/>
      <c r="H24" s="275"/>
      <c r="I24" s="275"/>
      <c r="J24" s="28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348"/>
      <c r="V24" s="357"/>
      <c r="W24" s="359" t="str">
        <f t="shared" si="0"/>
        <v/>
      </c>
      <c r="X24" s="277" t="str">
        <f t="shared" si="0"/>
        <v/>
      </c>
      <c r="Y24" s="277" t="str">
        <f t="shared" si="23"/>
        <v/>
      </c>
      <c r="Z24" s="281" t="str">
        <f>IF((I24+K24+L24+M24)=0,"",1-(M24/(I24+K24+L24+M24)))</f>
        <v/>
      </c>
      <c r="AA24" s="277" t="str">
        <f t="shared" si="25"/>
        <v/>
      </c>
      <c r="AB24" s="282" t="str">
        <f t="shared" si="26"/>
        <v/>
      </c>
      <c r="AC24" s="277" t="str">
        <f t="shared" si="27"/>
        <v/>
      </c>
      <c r="AD24" s="277" t="str">
        <f t="shared" si="28"/>
        <v/>
      </c>
      <c r="AE24" s="281" t="str">
        <f>IF((N24+O24+P24+Q24)=0,"",1-(Q24/(N24+O24+P24+Q24)))</f>
        <v/>
      </c>
      <c r="AF24" s="277" t="str">
        <f>IF((N24+O24+P24)=0,"",(N24+O24)/(N24+O24+P24))</f>
        <v/>
      </c>
      <c r="AG24" s="281" t="str">
        <f>IF((R24+S24+T24+U24)=0,"",1-(U24/(R24+S24+T24+U24)))</f>
        <v/>
      </c>
      <c r="AH24" s="360" t="str">
        <f>IF((R24+S24+T24)=0,"",(S24+R24)/(R24+S24+T24))</f>
        <v/>
      </c>
    </row>
    <row r="25" spans="1:34" ht="13.9" customHeight="1" x14ac:dyDescent="0.25">
      <c r="A25" s="657" t="s">
        <v>170</v>
      </c>
      <c r="B25" s="426" t="s">
        <v>66</v>
      </c>
      <c r="C25" s="275"/>
      <c r="D25" s="275"/>
      <c r="E25" s="275"/>
      <c r="F25" s="275"/>
      <c r="G25" s="276"/>
      <c r="H25" s="276"/>
      <c r="I25" s="276"/>
      <c r="J25" s="276"/>
      <c r="K25" s="276"/>
      <c r="L25" s="276"/>
      <c r="M25" s="276"/>
      <c r="N25" s="275"/>
      <c r="O25" s="275"/>
      <c r="P25" s="275"/>
      <c r="Q25" s="275"/>
      <c r="R25" s="275"/>
      <c r="S25" s="275"/>
      <c r="T25" s="275"/>
      <c r="U25" s="348"/>
      <c r="V25" s="357"/>
      <c r="W25" s="359" t="str">
        <f t="shared" si="0"/>
        <v/>
      </c>
      <c r="X25" s="278"/>
      <c r="Y25" s="278"/>
      <c r="Z25" s="283"/>
      <c r="AA25" s="278"/>
      <c r="AB25" s="278"/>
      <c r="AC25" s="278"/>
      <c r="AD25" s="278"/>
      <c r="AE25" s="281" t="str">
        <f>IF((N25+O25+P25+Q25)=0,"",1-(Q25/(N25+O25+P25+Q25)))</f>
        <v/>
      </c>
      <c r="AF25" s="277" t="str">
        <f>IF((N25+O25+P25)=0,"",(N25+O25)/(N25+O25+P25))</f>
        <v/>
      </c>
      <c r="AG25" s="281" t="str">
        <f>IF((R25+S25+T25+U25)=0,"",1-(U25/(R25+S25+T25+U25)))</f>
        <v/>
      </c>
      <c r="AH25" s="360" t="str">
        <f>IF((R25+S25+T25)=0,"",(S25+R25)/(R25+S25+T25))</f>
        <v/>
      </c>
    </row>
    <row r="26" spans="1:34" ht="13.9" customHeight="1" x14ac:dyDescent="0.25">
      <c r="A26" s="657"/>
      <c r="B26" s="426" t="s">
        <v>67</v>
      </c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348"/>
      <c r="V26" s="357"/>
      <c r="W26" s="359" t="str">
        <f t="shared" si="0"/>
        <v/>
      </c>
      <c r="X26" s="277" t="str">
        <f t="shared" si="0"/>
        <v/>
      </c>
      <c r="Y26" s="277" t="str">
        <f t="shared" si="23"/>
        <v/>
      </c>
      <c r="Z26" s="281" t="str">
        <f>IF((I26+K26+L26+M26)=0,"",1-(M26/(I26+K26+L26+M26)))</f>
        <v/>
      </c>
      <c r="AA26" s="277" t="str">
        <f t="shared" si="25"/>
        <v/>
      </c>
      <c r="AB26" s="282" t="str">
        <f t="shared" si="26"/>
        <v/>
      </c>
      <c r="AC26" s="277" t="str">
        <f t="shared" si="27"/>
        <v/>
      </c>
      <c r="AD26" s="277" t="str">
        <f t="shared" si="28"/>
        <v/>
      </c>
      <c r="AE26" s="281" t="str">
        <f>IF((N26+O26+P26+Q26)=0,"",1-(Q26/(N26+O26+P26+Q26)))</f>
        <v/>
      </c>
      <c r="AF26" s="277" t="str">
        <f>IF((N26+O26+P26)=0,"",(N26+O26)/(N26+O26+P26))</f>
        <v/>
      </c>
      <c r="AG26" s="281" t="str">
        <f>IF((R26+S26+T26+U26)=0,"",1-(U26/(R26+S26+T26+U26)))</f>
        <v/>
      </c>
      <c r="AH26" s="360" t="str">
        <f>IF((R26+S26+T26)=0,"",(S26+R26)/(R26+S26+T26))</f>
        <v/>
      </c>
    </row>
    <row r="27" spans="1:34" x14ac:dyDescent="0.25">
      <c r="A27" s="661" t="s">
        <v>282</v>
      </c>
      <c r="B27" s="426" t="s">
        <v>66</v>
      </c>
      <c r="C27" s="275"/>
      <c r="D27" s="275"/>
      <c r="E27" s="275"/>
      <c r="F27" s="275"/>
      <c r="G27" s="276"/>
      <c r="H27" s="276"/>
      <c r="I27" s="276"/>
      <c r="J27" s="276"/>
      <c r="K27" s="276"/>
      <c r="L27" s="276"/>
      <c r="M27" s="276"/>
      <c r="N27" s="275"/>
      <c r="O27" s="275"/>
      <c r="P27" s="275"/>
      <c r="Q27" s="275"/>
      <c r="R27" s="275"/>
      <c r="S27" s="275"/>
      <c r="T27" s="275"/>
      <c r="U27" s="348"/>
      <c r="V27" s="357"/>
      <c r="W27" s="411" t="str">
        <f t="shared" ref="W27:W28" si="34">IF($C27=0,"",F27/$C27)</f>
        <v/>
      </c>
      <c r="X27" s="278"/>
      <c r="Y27" s="397"/>
      <c r="Z27" s="398"/>
      <c r="AA27" s="278"/>
      <c r="AB27" s="278"/>
      <c r="AC27" s="278"/>
      <c r="AD27" s="397"/>
      <c r="AE27" s="399" t="str">
        <f t="shared" ref="AE27:AE28" si="35">IF((N27+O27+P27+Q27)=0,"",1-(Q27/(N27+O27+P27+Q27)))</f>
        <v/>
      </c>
      <c r="AF27" s="396" t="str">
        <f t="shared" ref="AF27:AF28" si="36">IF((N27+O27+P27)=0,"",(N27+O27)/(N27+O27+P27))</f>
        <v/>
      </c>
      <c r="AG27" s="399" t="str">
        <f t="shared" ref="AG27:AG28" si="37">IF((R27+S27+T27+U27)=0,"",1-(U27/(R27+S27+T27+U27)))</f>
        <v/>
      </c>
      <c r="AH27" s="412" t="str">
        <f t="shared" ref="AH27:AH28" si="38">IF((R27+S27+T27)=0,"",(S27+R27)/(R27+S27+T27))</f>
        <v/>
      </c>
    </row>
    <row r="28" spans="1:34" x14ac:dyDescent="0.25">
      <c r="A28" s="661"/>
      <c r="B28" s="426" t="s">
        <v>67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348"/>
      <c r="V28" s="357"/>
      <c r="W28" s="411" t="str">
        <f t="shared" si="34"/>
        <v/>
      </c>
      <c r="X28" s="277" t="str">
        <f t="shared" si="0"/>
        <v/>
      </c>
      <c r="Y28" s="396" t="str">
        <f t="shared" ref="Y28" si="39">IF($G28=0,"",H28/$G28)</f>
        <v/>
      </c>
      <c r="Z28" s="400" t="str">
        <f t="shared" ref="Z28" si="40">IF((I28+K28+L28+M28)=0,"",1-(M28/(I28+K28+L28+M28)))</f>
        <v/>
      </c>
      <c r="AA28" s="277" t="str">
        <f t="shared" si="7"/>
        <v/>
      </c>
      <c r="AB28" s="282" t="str">
        <f t="shared" si="8"/>
        <v/>
      </c>
      <c r="AC28" s="277" t="str">
        <f t="shared" si="9"/>
        <v/>
      </c>
      <c r="AD28" s="396" t="str">
        <f t="shared" si="10"/>
        <v/>
      </c>
      <c r="AE28" s="400" t="str">
        <f t="shared" si="35"/>
        <v/>
      </c>
      <c r="AF28" s="396" t="str">
        <f t="shared" si="36"/>
        <v/>
      </c>
      <c r="AG28" s="400" t="str">
        <f t="shared" si="37"/>
        <v/>
      </c>
      <c r="AH28" s="412" t="str">
        <f t="shared" si="38"/>
        <v/>
      </c>
    </row>
    <row r="29" spans="1:34" x14ac:dyDescent="0.25">
      <c r="A29" s="661" t="s">
        <v>164</v>
      </c>
      <c r="B29" s="426" t="s">
        <v>66</v>
      </c>
      <c r="C29" s="275"/>
      <c r="D29" s="275"/>
      <c r="E29" s="275"/>
      <c r="F29" s="275"/>
      <c r="G29" s="276"/>
      <c r="H29" s="276"/>
      <c r="I29" s="276"/>
      <c r="J29" s="276"/>
      <c r="K29" s="276"/>
      <c r="L29" s="276"/>
      <c r="M29" s="276"/>
      <c r="N29" s="275"/>
      <c r="O29" s="275"/>
      <c r="P29" s="275"/>
      <c r="Q29" s="275"/>
      <c r="R29" s="275"/>
      <c r="S29" s="275"/>
      <c r="T29" s="275"/>
      <c r="U29" s="348"/>
      <c r="V29" s="357"/>
      <c r="W29" s="411" t="str">
        <f t="shared" ref="W29:W30" si="41">IF($C29=0,"",F29/$C29)</f>
        <v/>
      </c>
      <c r="X29" s="278"/>
      <c r="Y29" s="397"/>
      <c r="Z29" s="398"/>
      <c r="AA29" s="278"/>
      <c r="AB29" s="278"/>
      <c r="AC29" s="278"/>
      <c r="AD29" s="397"/>
      <c r="AE29" s="399" t="str">
        <f t="shared" ref="AE29:AE30" si="42">IF((N29+O29+P29+Q29)=0,"",1-(Q29/(N29+O29+P29+Q29)))</f>
        <v/>
      </c>
      <c r="AF29" s="396" t="str">
        <f t="shared" ref="AF29:AF30" si="43">IF((N29+O29+P29)=0,"",(N29+O29)/(N29+O29+P29))</f>
        <v/>
      </c>
      <c r="AG29" s="399" t="str">
        <f t="shared" ref="AG29:AG30" si="44">IF((R29+S29+T29+U29)=0,"",1-(U29/(R29+S29+T29+U29)))</f>
        <v/>
      </c>
      <c r="AH29" s="412" t="str">
        <f t="shared" ref="AH29:AH30" si="45">IF((R29+S29+T29)=0,"",(S29+R29)/(R29+S29+T29))</f>
        <v/>
      </c>
    </row>
    <row r="30" spans="1:34" x14ac:dyDescent="0.25">
      <c r="A30" s="661"/>
      <c r="B30" s="426" t="s">
        <v>67</v>
      </c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348"/>
      <c r="V30" s="357"/>
      <c r="W30" s="411" t="str">
        <f t="shared" si="41"/>
        <v/>
      </c>
      <c r="X30" s="277" t="str">
        <f t="shared" ref="X30" si="46">IF($C30=0,"",G30/$C30)</f>
        <v/>
      </c>
      <c r="Y30" s="396" t="str">
        <f t="shared" ref="Y30" si="47">IF($G30=0,"",H30/$G30)</f>
        <v/>
      </c>
      <c r="Z30" s="400" t="str">
        <f t="shared" ref="Z30" si="48">IF((I30+K30+L30+M30)=0,"",1-(M30/(I30+K30+L30+M30)))</f>
        <v/>
      </c>
      <c r="AA30" s="277" t="str">
        <f t="shared" ref="AA30" si="49">IF(($I30+$K30+$L30)=0,"",I30/($I30+$L30+$K30))</f>
        <v/>
      </c>
      <c r="AB30" s="282" t="str">
        <f t="shared" si="8"/>
        <v/>
      </c>
      <c r="AC30" s="277" t="str">
        <f t="shared" ref="AC30" si="50">IF(($I30+$K30+$L30)=0,"",K30/($K30+$L30+$I30))</f>
        <v/>
      </c>
      <c r="AD30" s="396" t="str">
        <f t="shared" si="10"/>
        <v/>
      </c>
      <c r="AE30" s="400" t="str">
        <f t="shared" si="42"/>
        <v/>
      </c>
      <c r="AF30" s="396" t="str">
        <f t="shared" si="43"/>
        <v/>
      </c>
      <c r="AG30" s="400" t="str">
        <f t="shared" si="44"/>
        <v/>
      </c>
      <c r="AH30" s="412" t="str">
        <f t="shared" si="45"/>
        <v/>
      </c>
    </row>
    <row r="31" spans="1:34" ht="13.9" customHeight="1" x14ac:dyDescent="0.25">
      <c r="A31" s="661" t="s">
        <v>171</v>
      </c>
      <c r="B31" s="427" t="s">
        <v>66</v>
      </c>
      <c r="C31" s="275"/>
      <c r="D31" s="275"/>
      <c r="E31" s="275"/>
      <c r="F31" s="275"/>
      <c r="G31" s="276"/>
      <c r="H31" s="276"/>
      <c r="I31" s="276"/>
      <c r="J31" s="276"/>
      <c r="K31" s="276"/>
      <c r="L31" s="276"/>
      <c r="M31" s="276"/>
      <c r="N31" s="275"/>
      <c r="O31" s="275"/>
      <c r="P31" s="275"/>
      <c r="Q31" s="275"/>
      <c r="R31" s="275"/>
      <c r="S31" s="275"/>
      <c r="T31" s="275"/>
      <c r="U31" s="348"/>
      <c r="V31" s="357"/>
      <c r="W31" s="411" t="str">
        <f t="shared" si="0"/>
        <v/>
      </c>
      <c r="X31" s="278"/>
      <c r="Y31" s="397"/>
      <c r="Z31" s="398"/>
      <c r="AA31" s="278"/>
      <c r="AB31" s="278"/>
      <c r="AC31" s="278"/>
      <c r="AD31" s="397"/>
      <c r="AE31" s="399" t="str">
        <f t="shared" si="1"/>
        <v/>
      </c>
      <c r="AF31" s="396" t="str">
        <f t="shared" si="2"/>
        <v/>
      </c>
      <c r="AG31" s="399" t="str">
        <f t="shared" si="3"/>
        <v/>
      </c>
      <c r="AH31" s="412" t="str">
        <f t="shared" si="4"/>
        <v/>
      </c>
    </row>
    <row r="32" spans="1:34" ht="13.9" customHeight="1" x14ac:dyDescent="0.25">
      <c r="A32" s="661"/>
      <c r="B32" s="427" t="s">
        <v>67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348"/>
      <c r="V32" s="357"/>
      <c r="W32" s="411" t="str">
        <f t="shared" si="0"/>
        <v/>
      </c>
      <c r="X32" s="277" t="str">
        <f t="shared" si="0"/>
        <v/>
      </c>
      <c r="Y32" s="396" t="str">
        <f t="shared" si="5"/>
        <v/>
      </c>
      <c r="Z32" s="400" t="str">
        <f t="shared" si="6"/>
        <v/>
      </c>
      <c r="AA32" s="277" t="str">
        <f t="shared" si="7"/>
        <v/>
      </c>
      <c r="AB32" s="282" t="str">
        <f t="shared" si="8"/>
        <v/>
      </c>
      <c r="AC32" s="277" t="str">
        <f t="shared" si="9"/>
        <v/>
      </c>
      <c r="AD32" s="396" t="str">
        <f t="shared" si="10"/>
        <v/>
      </c>
      <c r="AE32" s="400" t="str">
        <f t="shared" si="1"/>
        <v/>
      </c>
      <c r="AF32" s="396" t="str">
        <f t="shared" si="2"/>
        <v/>
      </c>
      <c r="AG32" s="400" t="str">
        <f t="shared" si="3"/>
        <v/>
      </c>
      <c r="AH32" s="412" t="str">
        <f t="shared" si="4"/>
        <v/>
      </c>
    </row>
    <row r="33" spans="1:34" ht="13.9" customHeight="1" x14ac:dyDescent="0.25">
      <c r="A33" s="657" t="s">
        <v>172</v>
      </c>
      <c r="B33" s="426" t="s">
        <v>66</v>
      </c>
      <c r="C33" s="275"/>
      <c r="D33" s="275"/>
      <c r="E33" s="275"/>
      <c r="F33" s="275"/>
      <c r="G33" s="276"/>
      <c r="H33" s="276"/>
      <c r="I33" s="276"/>
      <c r="J33" s="276"/>
      <c r="K33" s="276"/>
      <c r="L33" s="276"/>
      <c r="M33" s="276"/>
      <c r="N33" s="275"/>
      <c r="O33" s="275"/>
      <c r="P33" s="275"/>
      <c r="Q33" s="275"/>
      <c r="R33" s="275"/>
      <c r="S33" s="275"/>
      <c r="T33" s="275"/>
      <c r="U33" s="348"/>
      <c r="V33" s="357"/>
      <c r="W33" s="359" t="str">
        <f t="shared" ref="W33:X38" si="51">IF($C33=0,"",F33/$C33)</f>
        <v/>
      </c>
      <c r="X33" s="278"/>
      <c r="Y33" s="278"/>
      <c r="Z33" s="283"/>
      <c r="AA33" s="278"/>
      <c r="AB33" s="278"/>
      <c r="AC33" s="278"/>
      <c r="AD33" s="278"/>
      <c r="AE33" s="281" t="str">
        <f t="shared" ref="AE33:AE40" si="52">IF((N33+O33+P33+Q33)=0,"",1-(Q33/(N33+O33+P33+Q33)))</f>
        <v/>
      </c>
      <c r="AF33" s="277" t="str">
        <f t="shared" ref="AF33:AF40" si="53">IF((N33+O33+P33)=0,"",(N33+O33)/(N33+O33+P33))</f>
        <v/>
      </c>
      <c r="AG33" s="281" t="str">
        <f t="shared" ref="AG33:AG40" si="54">IF((R33+S33+T33+U33)=0,"",1-(U33/(R33+S33+T33+U33)))</f>
        <v/>
      </c>
      <c r="AH33" s="360" t="str">
        <f t="shared" ref="AH33:AH40" si="55">IF((R33+S33+T33)=0,"",(S33+R33)/(R33+S33+T33))</f>
        <v/>
      </c>
    </row>
    <row r="34" spans="1:34" ht="13.9" customHeight="1" x14ac:dyDescent="0.25">
      <c r="A34" s="657"/>
      <c r="B34" s="426" t="s">
        <v>67</v>
      </c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348"/>
      <c r="V34" s="357"/>
      <c r="W34" s="359" t="str">
        <f t="shared" si="51"/>
        <v/>
      </c>
      <c r="X34" s="277" t="str">
        <f t="shared" si="51"/>
        <v/>
      </c>
      <c r="Y34" s="277" t="str">
        <f t="shared" ref="Y34:Y40" si="56">IF($G34=0,"",H34/$G34)</f>
        <v/>
      </c>
      <c r="Z34" s="281" t="str">
        <f t="shared" ref="Z34:Z40" si="57">IF((I34+K34+L34+M34)=0,"",1-(M34/(I34+K34+L34+M34)))</f>
        <v/>
      </c>
      <c r="AA34" s="277" t="str">
        <f t="shared" ref="AA34:AA38" si="58">IF(($I34+$K34+$L34)=0,"",I34/($I34+$L34+$K34))</f>
        <v/>
      </c>
      <c r="AB34" s="282" t="str">
        <f t="shared" ref="AB34:AB38" si="59">IF(AND((($I34+$K34+$L34)=0),($I34=0)),"",$J34/($I34))</f>
        <v/>
      </c>
      <c r="AC34" s="277" t="str">
        <f t="shared" ref="AC34:AC38" si="60">IF(($I34+$K34+$L34)=0,"",K34/($K34+$L34+$I34))</f>
        <v/>
      </c>
      <c r="AD34" s="277" t="str">
        <f t="shared" ref="AD34:AD40" si="61">IF(($I34+$K34+$L34)=0,"",($I34+$K34)/($I34+$K34+$L34))</f>
        <v/>
      </c>
      <c r="AE34" s="281" t="str">
        <f t="shared" si="52"/>
        <v/>
      </c>
      <c r="AF34" s="277" t="str">
        <f t="shared" si="53"/>
        <v/>
      </c>
      <c r="AG34" s="281" t="str">
        <f t="shared" si="54"/>
        <v/>
      </c>
      <c r="AH34" s="360" t="str">
        <f t="shared" si="55"/>
        <v/>
      </c>
    </row>
    <row r="35" spans="1:34" ht="13.9" customHeight="1" x14ac:dyDescent="0.25">
      <c r="A35" s="657" t="s">
        <v>173</v>
      </c>
      <c r="B35" s="426" t="s">
        <v>66</v>
      </c>
      <c r="C35" s="275"/>
      <c r="D35" s="275"/>
      <c r="E35" s="275"/>
      <c r="F35" s="275"/>
      <c r="G35" s="276"/>
      <c r="H35" s="276"/>
      <c r="I35" s="276"/>
      <c r="J35" s="276"/>
      <c r="K35" s="276"/>
      <c r="L35" s="276"/>
      <c r="M35" s="276"/>
      <c r="N35" s="275"/>
      <c r="O35" s="275"/>
      <c r="P35" s="275"/>
      <c r="Q35" s="275"/>
      <c r="R35" s="275"/>
      <c r="S35" s="275"/>
      <c r="T35" s="275"/>
      <c r="U35" s="348"/>
      <c r="V35" s="357"/>
      <c r="W35" s="359" t="str">
        <f t="shared" si="51"/>
        <v/>
      </c>
      <c r="X35" s="278"/>
      <c r="Y35" s="278"/>
      <c r="Z35" s="283"/>
      <c r="AA35" s="278"/>
      <c r="AB35" s="278"/>
      <c r="AC35" s="278"/>
      <c r="AD35" s="278"/>
      <c r="AE35" s="281" t="str">
        <f t="shared" si="52"/>
        <v/>
      </c>
      <c r="AF35" s="277" t="str">
        <f t="shared" si="53"/>
        <v/>
      </c>
      <c r="AG35" s="281" t="str">
        <f t="shared" si="54"/>
        <v/>
      </c>
      <c r="AH35" s="360" t="str">
        <f t="shared" si="55"/>
        <v/>
      </c>
    </row>
    <row r="36" spans="1:34" ht="13.9" customHeight="1" x14ac:dyDescent="0.25">
      <c r="A36" s="657"/>
      <c r="B36" s="426" t="s">
        <v>67</v>
      </c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348"/>
      <c r="V36" s="357"/>
      <c r="W36" s="359" t="str">
        <f t="shared" si="51"/>
        <v/>
      </c>
      <c r="X36" s="277" t="str">
        <f t="shared" si="51"/>
        <v/>
      </c>
      <c r="Y36" s="277" t="str">
        <f t="shared" si="56"/>
        <v/>
      </c>
      <c r="Z36" s="281" t="str">
        <f t="shared" si="57"/>
        <v/>
      </c>
      <c r="AA36" s="277" t="str">
        <f t="shared" si="58"/>
        <v/>
      </c>
      <c r="AB36" s="282" t="str">
        <f t="shared" si="59"/>
        <v/>
      </c>
      <c r="AC36" s="277" t="str">
        <f t="shared" si="60"/>
        <v/>
      </c>
      <c r="AD36" s="277" t="str">
        <f t="shared" si="61"/>
        <v/>
      </c>
      <c r="AE36" s="281" t="str">
        <f t="shared" si="52"/>
        <v/>
      </c>
      <c r="AF36" s="277" t="str">
        <f t="shared" si="53"/>
        <v/>
      </c>
      <c r="AG36" s="281" t="str">
        <f t="shared" si="54"/>
        <v/>
      </c>
      <c r="AH36" s="360" t="str">
        <f t="shared" si="55"/>
        <v/>
      </c>
    </row>
    <row r="37" spans="1:34" ht="13.9" customHeight="1" x14ac:dyDescent="0.25">
      <c r="A37" s="657" t="s">
        <v>174</v>
      </c>
      <c r="B37" s="426" t="s">
        <v>66</v>
      </c>
      <c r="C37" s="275"/>
      <c r="D37" s="275"/>
      <c r="E37" s="275"/>
      <c r="F37" s="275"/>
      <c r="G37" s="276"/>
      <c r="H37" s="276"/>
      <c r="I37" s="276"/>
      <c r="J37" s="276"/>
      <c r="K37" s="276"/>
      <c r="L37" s="276"/>
      <c r="M37" s="276"/>
      <c r="N37" s="275"/>
      <c r="O37" s="275"/>
      <c r="P37" s="275"/>
      <c r="Q37" s="275"/>
      <c r="R37" s="275"/>
      <c r="S37" s="275"/>
      <c r="T37" s="275"/>
      <c r="U37" s="348"/>
      <c r="V37" s="357"/>
      <c r="W37" s="359" t="str">
        <f t="shared" si="51"/>
        <v/>
      </c>
      <c r="X37" s="278"/>
      <c r="Y37" s="278"/>
      <c r="Z37" s="283"/>
      <c r="AA37" s="278"/>
      <c r="AB37" s="278"/>
      <c r="AC37" s="278"/>
      <c r="AD37" s="278"/>
      <c r="AE37" s="281" t="str">
        <f t="shared" si="52"/>
        <v/>
      </c>
      <c r="AF37" s="277" t="str">
        <f t="shared" si="53"/>
        <v/>
      </c>
      <c r="AG37" s="281" t="str">
        <f t="shared" si="54"/>
        <v/>
      </c>
      <c r="AH37" s="360" t="str">
        <f t="shared" si="55"/>
        <v/>
      </c>
    </row>
    <row r="38" spans="1:34" ht="13.9" customHeight="1" x14ac:dyDescent="0.25">
      <c r="A38" s="657"/>
      <c r="B38" s="426" t="s">
        <v>67</v>
      </c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348"/>
      <c r="V38" s="357"/>
      <c r="W38" s="359" t="str">
        <f t="shared" si="51"/>
        <v/>
      </c>
      <c r="X38" s="277" t="str">
        <f t="shared" si="51"/>
        <v/>
      </c>
      <c r="Y38" s="277" t="str">
        <f t="shared" si="56"/>
        <v/>
      </c>
      <c r="Z38" s="281" t="str">
        <f t="shared" si="57"/>
        <v/>
      </c>
      <c r="AA38" s="277" t="str">
        <f t="shared" si="58"/>
        <v/>
      </c>
      <c r="AB38" s="282" t="str">
        <f t="shared" si="59"/>
        <v/>
      </c>
      <c r="AC38" s="277" t="str">
        <f t="shared" si="60"/>
        <v/>
      </c>
      <c r="AD38" s="277" t="str">
        <f t="shared" si="61"/>
        <v/>
      </c>
      <c r="AE38" s="281" t="str">
        <f t="shared" si="52"/>
        <v/>
      </c>
      <c r="AF38" s="277" t="str">
        <f t="shared" si="53"/>
        <v/>
      </c>
      <c r="AG38" s="281" t="str">
        <f t="shared" si="54"/>
        <v/>
      </c>
      <c r="AH38" s="360" t="str">
        <f t="shared" si="55"/>
        <v/>
      </c>
    </row>
    <row r="39" spans="1:34" ht="13.9" customHeight="1" x14ac:dyDescent="0.25">
      <c r="A39" s="657" t="s">
        <v>283</v>
      </c>
      <c r="B39" s="426" t="s">
        <v>66</v>
      </c>
      <c r="C39" s="275"/>
      <c r="D39" s="275"/>
      <c r="E39" s="275"/>
      <c r="F39" s="275"/>
      <c r="G39" s="276"/>
      <c r="H39" s="276"/>
      <c r="I39" s="276"/>
      <c r="J39" s="276"/>
      <c r="K39" s="276"/>
      <c r="L39" s="276"/>
      <c r="M39" s="276"/>
      <c r="N39" s="275"/>
      <c r="O39" s="275"/>
      <c r="P39" s="275"/>
      <c r="Q39" s="275"/>
      <c r="R39" s="275"/>
      <c r="S39" s="275"/>
      <c r="T39" s="275"/>
      <c r="U39" s="348"/>
      <c r="V39" s="357"/>
      <c r="W39" s="359" t="str">
        <f>IF($C39=0,"",F39/$C39)</f>
        <v/>
      </c>
      <c r="X39" s="278"/>
      <c r="Y39" s="278"/>
      <c r="Z39" s="283"/>
      <c r="AA39" s="278"/>
      <c r="AB39" s="278"/>
      <c r="AC39" s="278"/>
      <c r="AD39" s="278"/>
      <c r="AE39" s="281" t="str">
        <f t="shared" si="52"/>
        <v/>
      </c>
      <c r="AF39" s="277" t="str">
        <f t="shared" si="53"/>
        <v/>
      </c>
      <c r="AG39" s="281" t="str">
        <f t="shared" si="54"/>
        <v/>
      </c>
      <c r="AH39" s="360" t="str">
        <f t="shared" si="55"/>
        <v/>
      </c>
    </row>
    <row r="40" spans="1:34" ht="13.9" customHeight="1" thickBot="1" x14ac:dyDescent="0.3">
      <c r="A40" s="663"/>
      <c r="B40" s="428" t="s">
        <v>67</v>
      </c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351"/>
      <c r="V40" s="357"/>
      <c r="W40" s="362" t="str">
        <f>IF($C40=0,"",F40/$C40)</f>
        <v/>
      </c>
      <c r="X40" s="297" t="str">
        <f t="shared" ref="X40" si="62">IF($C40=0,"",G40/$C40)</f>
        <v/>
      </c>
      <c r="Y40" s="297" t="str">
        <f t="shared" si="56"/>
        <v/>
      </c>
      <c r="Z40" s="298" t="str">
        <f t="shared" si="57"/>
        <v/>
      </c>
      <c r="AA40" s="297" t="str">
        <f t="shared" ref="AA40" si="63">IF(($I40+$K40+$L40)=0,"",I40/($I40+$L40+$K40))</f>
        <v/>
      </c>
      <c r="AB40" s="299" t="str">
        <f t="shared" si="8"/>
        <v/>
      </c>
      <c r="AC40" s="297" t="str">
        <f t="shared" ref="AC40" si="64">IF(($I40+$K40+$L40)=0,"",K40/($K40+$L40+$I40))</f>
        <v/>
      </c>
      <c r="AD40" s="297" t="str">
        <f t="shared" si="61"/>
        <v/>
      </c>
      <c r="AE40" s="298" t="str">
        <f t="shared" si="52"/>
        <v/>
      </c>
      <c r="AF40" s="297" t="str">
        <f t="shared" si="53"/>
        <v/>
      </c>
      <c r="AG40" s="298" t="str">
        <f t="shared" si="54"/>
        <v/>
      </c>
      <c r="AH40" s="321" t="str">
        <f t="shared" si="55"/>
        <v/>
      </c>
    </row>
    <row r="41" spans="1:34" ht="13.9" customHeight="1" thickTop="1" x14ac:dyDescent="0.25">
      <c r="A41" s="658" t="s">
        <v>175</v>
      </c>
      <c r="B41" s="429" t="s">
        <v>66</v>
      </c>
      <c r="C41" s="309">
        <f>C3+C5+C7+C9+C11+C13+C15+C15+C15+C17+C19+C21+C23+C25+C27+C29+C31+C33+C35+C37+C39</f>
        <v>0</v>
      </c>
      <c r="D41" s="309">
        <f t="shared" ref="D41:U41" si="65">D3+D5+D7+D9+D11+D13+D15+D15+D15+D17+D19+D21+D23+D25+D27+D29+D31+D33+D35+D37+D39</f>
        <v>0</v>
      </c>
      <c r="E41" s="309">
        <f t="shared" si="65"/>
        <v>0</v>
      </c>
      <c r="F41" s="309">
        <f t="shared" si="65"/>
        <v>0</v>
      </c>
      <c r="G41" s="310">
        <f t="shared" si="65"/>
        <v>0</v>
      </c>
      <c r="H41" s="310">
        <f t="shared" si="65"/>
        <v>0</v>
      </c>
      <c r="I41" s="310">
        <f t="shared" si="65"/>
        <v>0</v>
      </c>
      <c r="J41" s="310">
        <f t="shared" si="65"/>
        <v>0</v>
      </c>
      <c r="K41" s="310">
        <f t="shared" si="65"/>
        <v>0</v>
      </c>
      <c r="L41" s="310">
        <f t="shared" si="65"/>
        <v>0</v>
      </c>
      <c r="M41" s="310">
        <f t="shared" si="65"/>
        <v>0</v>
      </c>
      <c r="N41" s="309">
        <f t="shared" si="65"/>
        <v>0</v>
      </c>
      <c r="O41" s="309">
        <f t="shared" si="65"/>
        <v>0</v>
      </c>
      <c r="P41" s="309">
        <f t="shared" si="65"/>
        <v>0</v>
      </c>
      <c r="Q41" s="309">
        <f t="shared" si="65"/>
        <v>0</v>
      </c>
      <c r="R41" s="309">
        <f t="shared" si="65"/>
        <v>0</v>
      </c>
      <c r="S41" s="309">
        <f t="shared" si="65"/>
        <v>0</v>
      </c>
      <c r="T41" s="309">
        <f t="shared" si="65"/>
        <v>0</v>
      </c>
      <c r="U41" s="352">
        <f t="shared" si="65"/>
        <v>0</v>
      </c>
      <c r="V41" s="357"/>
      <c r="W41" s="367" t="str">
        <f t="shared" si="0"/>
        <v/>
      </c>
      <c r="X41" s="244"/>
      <c r="Y41" s="322"/>
      <c r="Z41" s="334"/>
      <c r="AA41" s="244"/>
      <c r="AB41" s="244"/>
      <c r="AC41" s="244"/>
      <c r="AD41" s="322"/>
      <c r="AE41" s="335" t="str">
        <f t="shared" si="1"/>
        <v/>
      </c>
      <c r="AF41" s="320" t="str">
        <f t="shared" si="2"/>
        <v/>
      </c>
      <c r="AG41" s="335" t="str">
        <f t="shared" si="3"/>
        <v/>
      </c>
      <c r="AH41" s="368" t="str">
        <f t="shared" si="4"/>
        <v/>
      </c>
    </row>
    <row r="42" spans="1:34" ht="13.9" customHeight="1" thickBot="1" x14ac:dyDescent="0.3">
      <c r="A42" s="659"/>
      <c r="B42" s="430" t="s">
        <v>67</v>
      </c>
      <c r="C42" s="409">
        <f>C4+C6+C8+C10+C12+C14+C16+C18+C20+C22+C24+C26+C28+C30+C32+C34+C36+C38+C40</f>
        <v>0</v>
      </c>
      <c r="D42" s="409">
        <f t="shared" ref="D42:U42" si="66">D4+D6+D8+D10+D12+D14+D16+D18+D20+D22+D24+D26+D28+D30+D32+D34+D36+D38+D40</f>
        <v>0</v>
      </c>
      <c r="E42" s="409">
        <f t="shared" si="66"/>
        <v>0</v>
      </c>
      <c r="F42" s="409">
        <f t="shared" si="66"/>
        <v>0</v>
      </c>
      <c r="G42" s="409">
        <f t="shared" si="66"/>
        <v>0</v>
      </c>
      <c r="H42" s="409">
        <f t="shared" si="66"/>
        <v>0</v>
      </c>
      <c r="I42" s="409">
        <f t="shared" si="66"/>
        <v>0</v>
      </c>
      <c r="J42" s="409">
        <f t="shared" si="66"/>
        <v>0</v>
      </c>
      <c r="K42" s="409">
        <f t="shared" si="66"/>
        <v>0</v>
      </c>
      <c r="L42" s="409">
        <f t="shared" si="66"/>
        <v>0</v>
      </c>
      <c r="M42" s="409">
        <f t="shared" si="66"/>
        <v>0</v>
      </c>
      <c r="N42" s="409">
        <f t="shared" si="66"/>
        <v>0</v>
      </c>
      <c r="O42" s="409">
        <f t="shared" si="66"/>
        <v>0</v>
      </c>
      <c r="P42" s="409">
        <f t="shared" si="66"/>
        <v>0</v>
      </c>
      <c r="Q42" s="409">
        <f t="shared" si="66"/>
        <v>0</v>
      </c>
      <c r="R42" s="409">
        <f t="shared" si="66"/>
        <v>0</v>
      </c>
      <c r="S42" s="409">
        <f t="shared" si="66"/>
        <v>0</v>
      </c>
      <c r="T42" s="409">
        <f t="shared" si="66"/>
        <v>0</v>
      </c>
      <c r="U42" s="431">
        <f t="shared" si="66"/>
        <v>0</v>
      </c>
      <c r="V42" s="357"/>
      <c r="W42" s="432" t="str">
        <f t="shared" si="0"/>
        <v/>
      </c>
      <c r="X42" s="297" t="str">
        <f t="shared" si="0"/>
        <v/>
      </c>
      <c r="Y42" s="328" t="str">
        <f t="shared" si="5"/>
        <v/>
      </c>
      <c r="Z42" s="329" t="str">
        <f t="shared" si="6"/>
        <v/>
      </c>
      <c r="AA42" s="297" t="str">
        <f t="shared" si="7"/>
        <v/>
      </c>
      <c r="AB42" s="299" t="str">
        <f t="shared" si="8"/>
        <v/>
      </c>
      <c r="AC42" s="297" t="str">
        <f t="shared" si="9"/>
        <v/>
      </c>
      <c r="AD42" s="328" t="str">
        <f t="shared" si="10"/>
        <v/>
      </c>
      <c r="AE42" s="329" t="str">
        <f t="shared" si="1"/>
        <v/>
      </c>
      <c r="AF42" s="328" t="str">
        <f t="shared" si="2"/>
        <v/>
      </c>
      <c r="AG42" s="329" t="str">
        <f t="shared" si="3"/>
        <v/>
      </c>
      <c r="AH42" s="331" t="str">
        <f t="shared" si="4"/>
        <v/>
      </c>
    </row>
    <row r="43" spans="1:34" s="1" customFormat="1" ht="10.9" customHeight="1" thickTop="1" thickBot="1" x14ac:dyDescent="0.3">
      <c r="A43" s="660"/>
      <c r="B43" s="61" t="s">
        <v>68</v>
      </c>
      <c r="C43" s="4">
        <f>C41+C42</f>
        <v>0</v>
      </c>
      <c r="D43" s="4">
        <f t="shared" ref="D43:U43" si="67">D41+D42</f>
        <v>0</v>
      </c>
      <c r="E43" s="4">
        <f t="shared" si="67"/>
        <v>0</v>
      </c>
      <c r="F43" s="4">
        <f t="shared" si="67"/>
        <v>0</v>
      </c>
      <c r="G43" s="4">
        <f t="shared" si="67"/>
        <v>0</v>
      </c>
      <c r="H43" s="4">
        <f t="shared" si="67"/>
        <v>0</v>
      </c>
      <c r="I43" s="4">
        <f t="shared" si="67"/>
        <v>0</v>
      </c>
      <c r="J43" s="4">
        <f t="shared" si="67"/>
        <v>0</v>
      </c>
      <c r="K43" s="4">
        <f t="shared" si="67"/>
        <v>0</v>
      </c>
      <c r="L43" s="4">
        <f t="shared" si="67"/>
        <v>0</v>
      </c>
      <c r="M43" s="4">
        <f t="shared" si="67"/>
        <v>0</v>
      </c>
      <c r="N43" s="4">
        <f t="shared" si="67"/>
        <v>0</v>
      </c>
      <c r="O43" s="4">
        <f t="shared" si="67"/>
        <v>0</v>
      </c>
      <c r="P43" s="4">
        <f t="shared" si="67"/>
        <v>0</v>
      </c>
      <c r="Q43" s="4">
        <f t="shared" si="67"/>
        <v>0</v>
      </c>
      <c r="R43" s="4">
        <f t="shared" si="67"/>
        <v>0</v>
      </c>
      <c r="S43" s="4">
        <f t="shared" si="67"/>
        <v>0</v>
      </c>
      <c r="T43" s="4">
        <f t="shared" si="67"/>
        <v>0</v>
      </c>
      <c r="U43" s="62">
        <f t="shared" si="67"/>
        <v>0</v>
      </c>
      <c r="V43" s="358"/>
      <c r="W43" s="70" t="str">
        <f t="shared" si="0"/>
        <v/>
      </c>
      <c r="X43" s="179" t="str">
        <f>IF($C43=0,"",G43/$C42)</f>
        <v/>
      </c>
      <c r="Y43" s="71" t="str">
        <f t="shared" si="5"/>
        <v/>
      </c>
      <c r="Z43" s="72" t="str">
        <f t="shared" si="6"/>
        <v/>
      </c>
      <c r="AA43" s="35" t="str">
        <f t="shared" si="7"/>
        <v/>
      </c>
      <c r="AB43" s="179" t="str">
        <f t="shared" si="8"/>
        <v/>
      </c>
      <c r="AC43" s="35" t="str">
        <f t="shared" si="9"/>
        <v/>
      </c>
      <c r="AD43" s="71" t="str">
        <f t="shared" si="10"/>
        <v/>
      </c>
      <c r="AE43" s="72" t="str">
        <f t="shared" si="1"/>
        <v/>
      </c>
      <c r="AF43" s="71" t="str">
        <f t="shared" si="2"/>
        <v/>
      </c>
      <c r="AG43" s="72" t="str">
        <f t="shared" si="3"/>
        <v/>
      </c>
      <c r="AH43" s="73" t="str">
        <f t="shared" si="4"/>
        <v/>
      </c>
    </row>
    <row r="44" spans="1:34" ht="15.75" thickTop="1" x14ac:dyDescent="0.25"/>
  </sheetData>
  <mergeCells count="28">
    <mergeCell ref="A17:A18"/>
    <mergeCell ref="A13:A14"/>
    <mergeCell ref="A27:A28"/>
    <mergeCell ref="A15:A16"/>
    <mergeCell ref="A19:A20"/>
    <mergeCell ref="A33:A34"/>
    <mergeCell ref="A35:A36"/>
    <mergeCell ref="A25:A26"/>
    <mergeCell ref="A41:A43"/>
    <mergeCell ref="W1:W2"/>
    <mergeCell ref="A37:A38"/>
    <mergeCell ref="A31:A32"/>
    <mergeCell ref="A3:A4"/>
    <mergeCell ref="A9:A10"/>
    <mergeCell ref="A11:A12"/>
    <mergeCell ref="A5:A6"/>
    <mergeCell ref="A21:A22"/>
    <mergeCell ref="A7:A8"/>
    <mergeCell ref="A29:A30"/>
    <mergeCell ref="A39:A40"/>
    <mergeCell ref="A23:A24"/>
    <mergeCell ref="Y1:Y2"/>
    <mergeCell ref="A2:B2"/>
    <mergeCell ref="E1:E2"/>
    <mergeCell ref="D1:D2"/>
    <mergeCell ref="C1:C2"/>
    <mergeCell ref="F1:F2"/>
    <mergeCell ref="X1:X2"/>
  </mergeCells>
  <printOptions horizontalCentered="1" verticalCentered="1"/>
  <pageMargins left="0.23622047244094491" right="0.15748031496062992" top="0.55118110236220474" bottom="0.23622047244094491" header="0.15748031496062992" footer="0.19685039370078741"/>
  <pageSetup paperSize="8" scale="76" orientation="landscape" r:id="rId1"/>
  <headerFooter>
    <oddHeader>&amp;C&amp;"-,Gras"TABLEAU DE BORD DE L'APPRENTISSAGE
Filière &amp;A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H44"/>
  <sheetViews>
    <sheetView showGridLines="0" zoomScaleNormal="100" workbookViewId="0">
      <pane xSplit="1" ySplit="2" topLeftCell="B23" activePane="bottomRight" state="frozen"/>
      <selection pane="topRight" activeCell="B1" sqref="B1"/>
      <selection pane="bottomLeft" activeCell="A3" sqref="A3"/>
      <selection pane="bottomRight" activeCell="N15" sqref="N15"/>
    </sheetView>
  </sheetViews>
  <sheetFormatPr baseColWidth="10" defaultColWidth="11.5703125" defaultRowHeight="15" x14ac:dyDescent="0.25"/>
  <cols>
    <col min="1" max="1" width="44.7109375" customWidth="1"/>
    <col min="2" max="2" width="8.85546875" customWidth="1"/>
    <col min="3" max="3" width="7.28515625" customWidth="1"/>
    <col min="4" max="4" width="9" customWidth="1"/>
    <col min="5" max="5" width="7.28515625" customWidth="1"/>
    <col min="6" max="9" width="6.7109375" customWidth="1"/>
    <col min="10" max="10" width="6.7109375" style="1" customWidth="1"/>
    <col min="11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9" t="str">
        <f>Couverture!F12</f>
        <v>Année 2024-2025</v>
      </c>
      <c r="B1" s="28"/>
      <c r="C1" s="632" t="s">
        <v>40</v>
      </c>
      <c r="D1" s="632" t="s">
        <v>41</v>
      </c>
      <c r="E1" s="632" t="s">
        <v>42</v>
      </c>
      <c r="F1" s="632" t="s">
        <v>43</v>
      </c>
      <c r="G1" s="27" t="s">
        <v>44</v>
      </c>
      <c r="H1" s="26"/>
      <c r="I1" s="25" t="s">
        <v>45</v>
      </c>
      <c r="J1" s="25"/>
      <c r="K1" s="25"/>
      <c r="L1" s="25"/>
      <c r="M1" s="24"/>
      <c r="N1" s="23" t="s">
        <v>46</v>
      </c>
      <c r="O1" s="22"/>
      <c r="P1" s="22"/>
      <c r="Q1" s="21"/>
      <c r="R1" s="32" t="s">
        <v>47</v>
      </c>
      <c r="S1" s="32"/>
      <c r="T1" s="32"/>
      <c r="U1" s="32"/>
      <c r="V1" s="14"/>
      <c r="W1" s="625" t="s">
        <v>48</v>
      </c>
      <c r="X1" s="625" t="s">
        <v>49</v>
      </c>
      <c r="Y1" s="625" t="s">
        <v>50</v>
      </c>
      <c r="Z1" s="19" t="s">
        <v>45</v>
      </c>
      <c r="AA1" s="18"/>
      <c r="AB1" s="18"/>
      <c r="AC1" s="17"/>
      <c r="AD1" s="17"/>
      <c r="AE1" s="16" t="s">
        <v>51</v>
      </c>
      <c r="AF1" s="15"/>
      <c r="AG1" s="16"/>
      <c r="AH1" s="15"/>
    </row>
    <row r="2" spans="1:34" ht="50.1" customHeight="1" thickBot="1" x14ac:dyDescent="0.3">
      <c r="A2" s="630" t="str">
        <f>Couverture!B12</f>
        <v xml:space="preserve">             CMA FORMATION TARBES</v>
      </c>
      <c r="B2" s="631"/>
      <c r="C2" s="633"/>
      <c r="D2" s="633"/>
      <c r="E2" s="633"/>
      <c r="F2" s="633"/>
      <c r="G2" s="38" t="s">
        <v>52</v>
      </c>
      <c r="H2" s="38" t="s">
        <v>53</v>
      </c>
      <c r="I2" s="38" t="s">
        <v>54</v>
      </c>
      <c r="J2" s="38" t="s">
        <v>55</v>
      </c>
      <c r="K2" s="38" t="s">
        <v>56</v>
      </c>
      <c r="L2" s="38" t="s">
        <v>57</v>
      </c>
      <c r="M2" s="38" t="s">
        <v>58</v>
      </c>
      <c r="N2" s="52" t="s">
        <v>59</v>
      </c>
      <c r="O2" s="53" t="s">
        <v>60</v>
      </c>
      <c r="P2" s="53" t="s">
        <v>61</v>
      </c>
      <c r="Q2" s="53" t="s">
        <v>58</v>
      </c>
      <c r="R2" s="52" t="s">
        <v>59</v>
      </c>
      <c r="S2" s="53" t="s">
        <v>60</v>
      </c>
      <c r="T2" s="53" t="s">
        <v>61</v>
      </c>
      <c r="U2" s="53" t="s">
        <v>58</v>
      </c>
      <c r="V2" s="14"/>
      <c r="W2" s="626"/>
      <c r="X2" s="626"/>
      <c r="Y2" s="626"/>
      <c r="Z2" s="74" t="s">
        <v>32</v>
      </c>
      <c r="AA2" s="37" t="s">
        <v>23</v>
      </c>
      <c r="AB2" s="37" t="s">
        <v>62</v>
      </c>
      <c r="AC2" s="37" t="s">
        <v>63</v>
      </c>
      <c r="AD2" s="75" t="s">
        <v>29</v>
      </c>
      <c r="AE2" s="76" t="s">
        <v>32</v>
      </c>
      <c r="AF2" s="77" t="s">
        <v>64</v>
      </c>
      <c r="AG2" s="76" t="s">
        <v>32</v>
      </c>
      <c r="AH2" s="77" t="s">
        <v>65</v>
      </c>
    </row>
    <row r="3" spans="1:34" ht="13.9" customHeight="1" thickTop="1" x14ac:dyDescent="0.25">
      <c r="A3" s="662" t="s">
        <v>176</v>
      </c>
      <c r="B3" s="438" t="s">
        <v>66</v>
      </c>
      <c r="C3" s="242"/>
      <c r="D3" s="242"/>
      <c r="E3" s="242"/>
      <c r="F3" s="242"/>
      <c r="G3" s="436"/>
      <c r="H3" s="436"/>
      <c r="I3" s="436"/>
      <c r="J3" s="346"/>
      <c r="K3" s="436"/>
      <c r="L3" s="436"/>
      <c r="M3" s="436"/>
      <c r="N3" s="242"/>
      <c r="O3" s="242"/>
      <c r="P3" s="242"/>
      <c r="Q3" s="242"/>
      <c r="R3" s="242"/>
      <c r="S3" s="242"/>
      <c r="T3" s="242"/>
      <c r="U3" s="243"/>
      <c r="V3" s="357"/>
      <c r="W3" s="236" t="str">
        <f t="shared" ref="W3:X14" si="0">IF($C3=0,"",F3/$C3)</f>
        <v/>
      </c>
      <c r="X3" s="244"/>
      <c r="Y3" s="244"/>
      <c r="Z3" s="311"/>
      <c r="AA3" s="244"/>
      <c r="AB3" s="244"/>
      <c r="AC3" s="244"/>
      <c r="AD3" s="244"/>
      <c r="AE3" s="237" t="str">
        <f t="shared" ref="AE3:AE8" si="1">IF((N3+O3+P3+Q3)=0,"",1-(Q3/(N3+O3+P3+Q3)))</f>
        <v/>
      </c>
      <c r="AF3" s="221" t="str">
        <f t="shared" ref="AF3:AF8" si="2">IF((N3+O3+P3)=0,"",(N3+O3)/(N3+O3+P3))</f>
        <v/>
      </c>
      <c r="AG3" s="237" t="str">
        <f t="shared" ref="AG3:AG8" si="3">IF((R3+S3+T3+U3)=0,"",1-(U3/(R3+S3+T3+U3)))</f>
        <v/>
      </c>
      <c r="AH3" s="238" t="str">
        <f t="shared" ref="AH3:AH8" si="4">IF((R3+S3+T3)=0,"",(S3+R3)/(R3+S3+T3))</f>
        <v/>
      </c>
    </row>
    <row r="4" spans="1:34" ht="13.9" customHeight="1" x14ac:dyDescent="0.25">
      <c r="A4" s="657"/>
      <c r="B4" s="427" t="s">
        <v>67</v>
      </c>
      <c r="C4" s="434"/>
      <c r="D4" s="434"/>
      <c r="E4" s="434"/>
      <c r="F4" s="434"/>
      <c r="G4" s="434"/>
      <c r="H4" s="434"/>
      <c r="I4" s="434"/>
      <c r="J4" s="275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7"/>
      <c r="V4" s="357"/>
      <c r="W4" s="359" t="str">
        <f t="shared" si="0"/>
        <v/>
      </c>
      <c r="X4" s="277" t="str">
        <f t="shared" si="0"/>
        <v/>
      </c>
      <c r="Y4" s="277" t="str">
        <f t="shared" ref="Y4:Y8" si="5">IF($G4=0,"",H4/$G4)</f>
        <v/>
      </c>
      <c r="Z4" s="281" t="str">
        <f t="shared" ref="Z4:Z8" si="6">IF((I4+K4+L4+M4)=0,"",1-(M4/(I4+K4+L4+M4)))</f>
        <v/>
      </c>
      <c r="AA4" s="277" t="str">
        <f t="shared" ref="AA4:AA43" si="7">IF(($I4+$K4+$L4)=0,"",I4/($I4+$L4+$K4))</f>
        <v/>
      </c>
      <c r="AB4" s="282" t="str">
        <f t="shared" ref="AB4:AB43" si="8">IF(AND((($I4+$K4+$L4)=0),($I4=0)),"",$J4/($I4))</f>
        <v/>
      </c>
      <c r="AC4" s="277" t="str">
        <f t="shared" ref="AC4:AC43" si="9">IF(($I4+$K4+$L4)=0,"",K4/($K4+$L4+$I4))</f>
        <v/>
      </c>
      <c r="AD4" s="277" t="str">
        <f t="shared" ref="AD4:AD8" si="10">IF(($I4+$K4+$L4)=0,"",($I4+$K4)/($I4+$K4+$L4))</f>
        <v/>
      </c>
      <c r="AE4" s="281" t="str">
        <f t="shared" si="1"/>
        <v/>
      </c>
      <c r="AF4" s="277" t="str">
        <f t="shared" si="2"/>
        <v/>
      </c>
      <c r="AG4" s="281" t="str">
        <f t="shared" si="3"/>
        <v/>
      </c>
      <c r="AH4" s="360" t="str">
        <f t="shared" si="4"/>
        <v/>
      </c>
    </row>
    <row r="5" spans="1:34" ht="13.9" customHeight="1" x14ac:dyDescent="0.25">
      <c r="A5" s="661" t="s">
        <v>178</v>
      </c>
      <c r="B5" s="427" t="s">
        <v>66</v>
      </c>
      <c r="C5" s="434"/>
      <c r="D5" s="434"/>
      <c r="E5" s="434"/>
      <c r="F5" s="434"/>
      <c r="G5" s="435"/>
      <c r="H5" s="435"/>
      <c r="I5" s="435"/>
      <c r="J5" s="276"/>
      <c r="K5" s="435"/>
      <c r="L5" s="435"/>
      <c r="M5" s="435"/>
      <c r="N5" s="434"/>
      <c r="O5" s="434"/>
      <c r="P5" s="434"/>
      <c r="Q5" s="434"/>
      <c r="R5" s="434"/>
      <c r="S5" s="434"/>
      <c r="T5" s="434"/>
      <c r="U5" s="437"/>
      <c r="V5" s="357"/>
      <c r="W5" s="359" t="str">
        <f t="shared" si="0"/>
        <v/>
      </c>
      <c r="X5" s="278"/>
      <c r="Y5" s="278"/>
      <c r="Z5" s="283"/>
      <c r="AA5" s="278"/>
      <c r="AB5" s="278"/>
      <c r="AC5" s="278"/>
      <c r="AD5" s="278"/>
      <c r="AE5" s="281" t="str">
        <f t="shared" si="1"/>
        <v/>
      </c>
      <c r="AF5" s="277" t="str">
        <f t="shared" si="2"/>
        <v/>
      </c>
      <c r="AG5" s="281" t="str">
        <f t="shared" si="3"/>
        <v/>
      </c>
      <c r="AH5" s="360" t="str">
        <f t="shared" si="4"/>
        <v/>
      </c>
    </row>
    <row r="6" spans="1:34" ht="13.9" customHeight="1" x14ac:dyDescent="0.25">
      <c r="A6" s="661"/>
      <c r="B6" s="427" t="s">
        <v>67</v>
      </c>
      <c r="C6" s="434">
        <v>2</v>
      </c>
      <c r="D6" s="434"/>
      <c r="E6" s="434"/>
      <c r="F6" s="434"/>
      <c r="G6" s="434">
        <v>2</v>
      </c>
      <c r="H6" s="434">
        <v>2</v>
      </c>
      <c r="I6" s="434"/>
      <c r="J6" s="275"/>
      <c r="K6" s="434"/>
      <c r="L6" s="434"/>
      <c r="M6" s="434"/>
      <c r="N6" s="434">
        <v>1</v>
      </c>
      <c r="O6" s="434"/>
      <c r="P6" s="434">
        <v>1</v>
      </c>
      <c r="Q6" s="434"/>
      <c r="R6" s="434"/>
      <c r="S6" s="434"/>
      <c r="T6" s="434"/>
      <c r="U6" s="437"/>
      <c r="V6" s="357"/>
      <c r="W6" s="359">
        <f t="shared" si="0"/>
        <v>0</v>
      </c>
      <c r="X6" s="277">
        <f t="shared" si="0"/>
        <v>1</v>
      </c>
      <c r="Y6" s="277">
        <f t="shared" si="5"/>
        <v>1</v>
      </c>
      <c r="Z6" s="281" t="str">
        <f t="shared" si="6"/>
        <v/>
      </c>
      <c r="AA6" s="277" t="str">
        <f t="shared" si="7"/>
        <v/>
      </c>
      <c r="AB6" s="282" t="str">
        <f t="shared" si="8"/>
        <v/>
      </c>
      <c r="AC6" s="277" t="str">
        <f t="shared" si="9"/>
        <v/>
      </c>
      <c r="AD6" s="277" t="str">
        <f t="shared" si="10"/>
        <v/>
      </c>
      <c r="AE6" s="281">
        <f t="shared" si="1"/>
        <v>1</v>
      </c>
      <c r="AF6" s="277">
        <f t="shared" si="2"/>
        <v>0.5</v>
      </c>
      <c r="AG6" s="281" t="str">
        <f t="shared" si="3"/>
        <v/>
      </c>
      <c r="AH6" s="360" t="str">
        <f t="shared" si="4"/>
        <v/>
      </c>
    </row>
    <row r="7" spans="1:34" ht="13.9" customHeight="1" x14ac:dyDescent="0.25">
      <c r="A7" s="661" t="s">
        <v>179</v>
      </c>
      <c r="B7" s="427" t="s">
        <v>66</v>
      </c>
      <c r="C7" s="434"/>
      <c r="D7" s="434"/>
      <c r="E7" s="434"/>
      <c r="F7" s="434"/>
      <c r="G7" s="435"/>
      <c r="H7" s="435"/>
      <c r="I7" s="435"/>
      <c r="J7" s="276"/>
      <c r="K7" s="435"/>
      <c r="L7" s="435"/>
      <c r="M7" s="435"/>
      <c r="N7" s="434"/>
      <c r="O7" s="434"/>
      <c r="P7" s="434"/>
      <c r="Q7" s="434"/>
      <c r="R7" s="434"/>
      <c r="S7" s="434"/>
      <c r="T7" s="434"/>
      <c r="U7" s="437"/>
      <c r="V7" s="357"/>
      <c r="W7" s="411" t="str">
        <f t="shared" si="0"/>
        <v/>
      </c>
      <c r="X7" s="278"/>
      <c r="Y7" s="397"/>
      <c r="Z7" s="398"/>
      <c r="AA7" s="278"/>
      <c r="AB7" s="278"/>
      <c r="AC7" s="278"/>
      <c r="AD7" s="397"/>
      <c r="AE7" s="399" t="str">
        <f t="shared" si="1"/>
        <v/>
      </c>
      <c r="AF7" s="396" t="str">
        <f t="shared" si="2"/>
        <v/>
      </c>
      <c r="AG7" s="399" t="str">
        <f t="shared" si="3"/>
        <v/>
      </c>
      <c r="AH7" s="412" t="str">
        <f t="shared" si="4"/>
        <v/>
      </c>
    </row>
    <row r="8" spans="1:34" ht="12" customHeight="1" x14ac:dyDescent="0.25">
      <c r="A8" s="661"/>
      <c r="B8" s="427" t="s">
        <v>67</v>
      </c>
      <c r="C8" s="434">
        <v>1</v>
      </c>
      <c r="D8" s="434"/>
      <c r="E8" s="434"/>
      <c r="F8" s="434"/>
      <c r="G8" s="434">
        <v>1</v>
      </c>
      <c r="H8" s="434">
        <v>1</v>
      </c>
      <c r="I8" s="434"/>
      <c r="J8" s="275"/>
      <c r="K8" s="434"/>
      <c r="L8" s="434"/>
      <c r="M8" s="434"/>
      <c r="N8" s="434">
        <v>1</v>
      </c>
      <c r="O8" s="434"/>
      <c r="P8" s="434"/>
      <c r="Q8" s="434"/>
      <c r="R8" s="434"/>
      <c r="S8" s="434"/>
      <c r="T8" s="434"/>
      <c r="U8" s="437"/>
      <c r="V8" s="357"/>
      <c r="W8" s="411">
        <f t="shared" si="0"/>
        <v>0</v>
      </c>
      <c r="X8" s="277">
        <f t="shared" si="0"/>
        <v>1</v>
      </c>
      <c r="Y8" s="396">
        <f t="shared" si="5"/>
        <v>1</v>
      </c>
      <c r="Z8" s="400" t="str">
        <f t="shared" si="6"/>
        <v/>
      </c>
      <c r="AA8" s="277" t="str">
        <f t="shared" si="7"/>
        <v/>
      </c>
      <c r="AB8" s="282" t="str">
        <f t="shared" si="8"/>
        <v/>
      </c>
      <c r="AC8" s="277" t="str">
        <f t="shared" si="9"/>
        <v/>
      </c>
      <c r="AD8" s="396" t="str">
        <f t="shared" si="10"/>
        <v/>
      </c>
      <c r="AE8" s="400">
        <f t="shared" si="1"/>
        <v>1</v>
      </c>
      <c r="AF8" s="396">
        <f t="shared" si="2"/>
        <v>1</v>
      </c>
      <c r="AG8" s="400" t="str">
        <f t="shared" si="3"/>
        <v/>
      </c>
      <c r="AH8" s="412" t="str">
        <f t="shared" si="4"/>
        <v/>
      </c>
    </row>
    <row r="9" spans="1:34" ht="13.9" customHeight="1" x14ac:dyDescent="0.25">
      <c r="A9" s="661" t="s">
        <v>180</v>
      </c>
      <c r="B9" s="427" t="s">
        <v>66</v>
      </c>
      <c r="C9" s="434"/>
      <c r="D9" s="434"/>
      <c r="E9" s="434"/>
      <c r="F9" s="434"/>
      <c r="G9" s="435"/>
      <c r="H9" s="435"/>
      <c r="I9" s="435"/>
      <c r="J9" s="276"/>
      <c r="K9" s="435"/>
      <c r="L9" s="435"/>
      <c r="M9" s="435"/>
      <c r="N9" s="434"/>
      <c r="O9" s="434"/>
      <c r="P9" s="434"/>
      <c r="Q9" s="434"/>
      <c r="R9" s="434"/>
      <c r="S9" s="434"/>
      <c r="T9" s="434"/>
      <c r="U9" s="437"/>
      <c r="V9" s="357"/>
      <c r="W9" s="359" t="str">
        <f t="shared" ref="W9:X24" si="11">IF($C9=0,"",F9/$C9)</f>
        <v/>
      </c>
      <c r="X9" s="278"/>
      <c r="Y9" s="278"/>
      <c r="Z9" s="279"/>
      <c r="AA9" s="278"/>
      <c r="AB9" s="278"/>
      <c r="AC9" s="278"/>
      <c r="AD9" s="278"/>
      <c r="AE9" s="280" t="str">
        <f t="shared" ref="AE9:AE16" si="12">IF((N9+O9+P9+Q9)=0,"",1-(Q9/(N9+O9+P9+Q9)))</f>
        <v/>
      </c>
      <c r="AF9" s="277" t="str">
        <f t="shared" ref="AF9:AF16" si="13">IF((N9+O9+P9)=0,"",(N9+O9)/(N9+O9+P9))</f>
        <v/>
      </c>
      <c r="AG9" s="280" t="str">
        <f t="shared" ref="AG9:AG16" si="14">IF((R9+S9+T9+U9)=0,"",1-(U9/(R9+S9+T9+U9)))</f>
        <v/>
      </c>
      <c r="AH9" s="360" t="str">
        <f t="shared" ref="AH9:AH16" si="15">IF((R9+S9+T9)=0,"",(S9+R9)/(R9+S9+T9))</f>
        <v/>
      </c>
    </row>
    <row r="10" spans="1:34" ht="13.9" customHeight="1" x14ac:dyDescent="0.25">
      <c r="A10" s="661"/>
      <c r="B10" s="427" t="s">
        <v>67</v>
      </c>
      <c r="C10" s="434"/>
      <c r="D10" s="434"/>
      <c r="E10" s="434"/>
      <c r="F10" s="434"/>
      <c r="G10" s="434"/>
      <c r="H10" s="434"/>
      <c r="I10" s="434"/>
      <c r="J10" s="275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7"/>
      <c r="V10" s="357"/>
      <c r="W10" s="359" t="str">
        <f t="shared" si="11"/>
        <v/>
      </c>
      <c r="X10" s="277" t="str">
        <f t="shared" si="0"/>
        <v/>
      </c>
      <c r="Y10" s="277" t="str">
        <f t="shared" ref="Y10:Y16" si="16">IF($G10=0,"",H10/$G10)</f>
        <v/>
      </c>
      <c r="Z10" s="281" t="str">
        <f t="shared" ref="Z10:Z16" si="17">IF((I10+K10+L10+M10)=0,"",1-(M10/(I10+K10+L10+M10)))</f>
        <v/>
      </c>
      <c r="AA10" s="277" t="str">
        <f t="shared" si="7"/>
        <v/>
      </c>
      <c r="AB10" s="282" t="str">
        <f t="shared" si="8"/>
        <v/>
      </c>
      <c r="AC10" s="277" t="str">
        <f t="shared" si="9"/>
        <v/>
      </c>
      <c r="AD10" s="277" t="str">
        <f t="shared" ref="AD10:AD16" si="18">IF(($I10+$K10+$L10)=0,"",($I10+$K10)/($I10+$K10+$L10))</f>
        <v/>
      </c>
      <c r="AE10" s="281" t="str">
        <f t="shared" si="12"/>
        <v/>
      </c>
      <c r="AF10" s="277" t="str">
        <f t="shared" si="13"/>
        <v/>
      </c>
      <c r="AG10" s="281" t="str">
        <f t="shared" si="14"/>
        <v/>
      </c>
      <c r="AH10" s="360" t="str">
        <f t="shared" si="15"/>
        <v/>
      </c>
    </row>
    <row r="11" spans="1:34" ht="13.9" customHeight="1" x14ac:dyDescent="0.25">
      <c r="A11" s="661" t="s">
        <v>181</v>
      </c>
      <c r="B11" s="427" t="s">
        <v>66</v>
      </c>
      <c r="C11" s="434"/>
      <c r="D11" s="434"/>
      <c r="E11" s="434"/>
      <c r="F11" s="434"/>
      <c r="G11" s="435"/>
      <c r="H11" s="435"/>
      <c r="I11" s="435"/>
      <c r="J11" s="276"/>
      <c r="K11" s="435"/>
      <c r="L11" s="435"/>
      <c r="M11" s="435"/>
      <c r="N11" s="434"/>
      <c r="O11" s="434"/>
      <c r="P11" s="434"/>
      <c r="Q11" s="434"/>
      <c r="R11" s="434"/>
      <c r="S11" s="434"/>
      <c r="T11" s="434"/>
      <c r="U11" s="437"/>
      <c r="V11" s="357"/>
      <c r="W11" s="359" t="str">
        <f>IF($C11=0,"",F11/$C11)</f>
        <v/>
      </c>
      <c r="X11" s="278"/>
      <c r="Y11" s="278"/>
      <c r="Z11" s="283"/>
      <c r="AA11" s="278"/>
      <c r="AB11" s="278"/>
      <c r="AC11" s="278"/>
      <c r="AD11" s="278"/>
      <c r="AE11" s="281" t="str">
        <f>IF((N11+O11+P11+Q11)=0,"",1-(Q11/(N11+O11+P11+Q11)))</f>
        <v/>
      </c>
      <c r="AF11" s="277" t="str">
        <f>IF((N11+O11+P11)=0,"",(N11+O11)/(N11+O11+P11))</f>
        <v/>
      </c>
      <c r="AG11" s="281" t="str">
        <f>IF((R11+S11+T11+U11)=0,"",1-(U11/(R11+S11+T11+U11)))</f>
        <v/>
      </c>
      <c r="AH11" s="360" t="str">
        <f>IF((R11+S11+T11)=0,"",(S11+R11)/(R11+S11+T11))</f>
        <v/>
      </c>
    </row>
    <row r="12" spans="1:34" ht="13.9" customHeight="1" x14ac:dyDescent="0.25">
      <c r="A12" s="661"/>
      <c r="B12" s="427" t="s">
        <v>67</v>
      </c>
      <c r="C12" s="434"/>
      <c r="D12" s="434"/>
      <c r="E12" s="434"/>
      <c r="F12" s="434"/>
      <c r="G12" s="434"/>
      <c r="H12" s="434"/>
      <c r="I12" s="434"/>
      <c r="J12" s="275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7"/>
      <c r="V12" s="357"/>
      <c r="W12" s="359" t="str">
        <f>IF($C12=0,"",F12/$C12)</f>
        <v/>
      </c>
      <c r="X12" s="277" t="str">
        <f t="shared" si="0"/>
        <v/>
      </c>
      <c r="Y12" s="277" t="str">
        <f>IF($G12=0,"",H12/$G12)</f>
        <v/>
      </c>
      <c r="Z12" s="281" t="str">
        <f>IF((I12+K12+L12+M12)=0,"",1-(M12/(I12+K12+L12+M12)))</f>
        <v/>
      </c>
      <c r="AA12" s="277" t="str">
        <f t="shared" si="7"/>
        <v/>
      </c>
      <c r="AB12" s="282" t="str">
        <f t="shared" si="8"/>
        <v/>
      </c>
      <c r="AC12" s="277" t="str">
        <f t="shared" si="9"/>
        <v/>
      </c>
      <c r="AD12" s="277" t="str">
        <f>IF(($I12+$K12+$L12)=0,"",($I12+$K12)/($I12+$K12+$L12))</f>
        <v/>
      </c>
      <c r="AE12" s="281" t="str">
        <f>IF((N12+O12+P12+Q12)=0,"",1-(Q12/(N12+O12+P12+Q12)))</f>
        <v/>
      </c>
      <c r="AF12" s="277" t="str">
        <f>IF((N12+O12+P12)=0,"",(N12+O12)/(N12+O12+P12))</f>
        <v/>
      </c>
      <c r="AG12" s="281" t="str">
        <f>IF((R12+S12+T12+U12)=0,"",1-(U12/(R12+S12+T12+U12)))</f>
        <v/>
      </c>
      <c r="AH12" s="360" t="str">
        <f>IF((R12+S12+T12)=0,"",(S12+R12)/(R12+S12+T12))</f>
        <v/>
      </c>
    </row>
    <row r="13" spans="1:34" ht="13.9" customHeight="1" x14ac:dyDescent="0.25">
      <c r="A13" s="661" t="s">
        <v>182</v>
      </c>
      <c r="B13" s="427" t="s">
        <v>66</v>
      </c>
      <c r="C13" s="434"/>
      <c r="D13" s="434"/>
      <c r="E13" s="434"/>
      <c r="F13" s="434"/>
      <c r="G13" s="435"/>
      <c r="H13" s="435"/>
      <c r="I13" s="435"/>
      <c r="J13" s="276"/>
      <c r="K13" s="435"/>
      <c r="L13" s="435"/>
      <c r="M13" s="435"/>
      <c r="N13" s="434"/>
      <c r="O13" s="434"/>
      <c r="P13" s="434"/>
      <c r="Q13" s="434"/>
      <c r="R13" s="434"/>
      <c r="S13" s="434"/>
      <c r="T13" s="434"/>
      <c r="U13" s="437"/>
      <c r="V13" s="357"/>
      <c r="W13" s="359" t="str">
        <f>IF($C13=0,"",F13/$C13)</f>
        <v/>
      </c>
      <c r="X13" s="278"/>
      <c r="Y13" s="278"/>
      <c r="Z13" s="283"/>
      <c r="AA13" s="278"/>
      <c r="AB13" s="278"/>
      <c r="AC13" s="278"/>
      <c r="AD13" s="278"/>
      <c r="AE13" s="281" t="str">
        <f>IF((N13+O13+P13+Q13)=0,"",1-(Q13/(N13+O13+P13+Q13)))</f>
        <v/>
      </c>
      <c r="AF13" s="277" t="str">
        <f>IF((N13+O13+P13)=0,"",(N13+O13)/(N13+O13+P13))</f>
        <v/>
      </c>
      <c r="AG13" s="281" t="str">
        <f>IF((R13+S13+T13+U13)=0,"",1-(U13/(R13+S13+T13+U13)))</f>
        <v/>
      </c>
      <c r="AH13" s="360" t="str">
        <f>IF((R13+S13+T13)=0,"",(S13+R13)/(R13+S13+T13))</f>
        <v/>
      </c>
    </row>
    <row r="14" spans="1:34" ht="13.9" customHeight="1" x14ac:dyDescent="0.25">
      <c r="A14" s="661"/>
      <c r="B14" s="427" t="s">
        <v>67</v>
      </c>
      <c r="C14" s="434"/>
      <c r="D14" s="434"/>
      <c r="E14" s="434"/>
      <c r="F14" s="434"/>
      <c r="G14" s="434"/>
      <c r="H14" s="434"/>
      <c r="I14" s="434"/>
      <c r="J14" s="275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37"/>
      <c r="V14" s="357"/>
      <c r="W14" s="359" t="str">
        <f>IF($C14=0,"",F14/$C14)</f>
        <v/>
      </c>
      <c r="X14" s="277" t="str">
        <f t="shared" si="0"/>
        <v/>
      </c>
      <c r="Y14" s="277" t="str">
        <f>IF($G14=0,"",H14/$G14)</f>
        <v/>
      </c>
      <c r="Z14" s="281" t="str">
        <f>IF((I14+K14+L14+M14)=0,"",1-(M14/(I14+K14+L14+M14)))</f>
        <v/>
      </c>
      <c r="AA14" s="277" t="str">
        <f t="shared" si="7"/>
        <v/>
      </c>
      <c r="AB14" s="282" t="str">
        <f t="shared" si="8"/>
        <v/>
      </c>
      <c r="AC14" s="277" t="str">
        <f t="shared" si="9"/>
        <v/>
      </c>
      <c r="AD14" s="277" t="str">
        <f>IF(($I14+$K14+$L14)=0,"",($I14+$K14)/($I14+$K14+$L14))</f>
        <v/>
      </c>
      <c r="AE14" s="281" t="str">
        <f>IF((N14+O14+P14+Q14)=0,"",1-(Q14/(N14+O14+P14+Q14)))</f>
        <v/>
      </c>
      <c r="AF14" s="277" t="str">
        <f>IF((N14+O14+P14)=0,"",(N14+O14)/(N14+O14+P14))</f>
        <v/>
      </c>
      <c r="AG14" s="281" t="str">
        <f>IF((R14+S14+T14+U14)=0,"",1-(U14/(R14+S14+T14+U14)))</f>
        <v/>
      </c>
      <c r="AH14" s="360" t="str">
        <f>IF((R14+S14+T14)=0,"",(S14+R14)/(R14+S14+T14))</f>
        <v/>
      </c>
    </row>
    <row r="15" spans="1:34" s="34" customFormat="1" ht="13.9" customHeight="1" x14ac:dyDescent="0.25">
      <c r="A15" s="661" t="s">
        <v>183</v>
      </c>
      <c r="B15" s="427" t="s">
        <v>66</v>
      </c>
      <c r="C15" s="434"/>
      <c r="D15" s="434"/>
      <c r="E15" s="434"/>
      <c r="F15" s="434"/>
      <c r="G15" s="435"/>
      <c r="H15" s="435"/>
      <c r="I15" s="435"/>
      <c r="J15" s="276"/>
      <c r="K15" s="435"/>
      <c r="L15" s="435"/>
      <c r="M15" s="435"/>
      <c r="N15" s="434"/>
      <c r="O15" s="434"/>
      <c r="P15" s="434"/>
      <c r="Q15" s="434"/>
      <c r="R15" s="434"/>
      <c r="S15" s="434"/>
      <c r="T15" s="434"/>
      <c r="U15" s="437"/>
      <c r="V15" s="357"/>
      <c r="W15" s="359" t="str">
        <f t="shared" si="11"/>
        <v/>
      </c>
      <c r="X15" s="278"/>
      <c r="Y15" s="278"/>
      <c r="Z15" s="283"/>
      <c r="AA15" s="278"/>
      <c r="AB15" s="278"/>
      <c r="AC15" s="278"/>
      <c r="AD15" s="278"/>
      <c r="AE15" s="281" t="str">
        <f t="shared" si="12"/>
        <v/>
      </c>
      <c r="AF15" s="277" t="str">
        <f t="shared" si="13"/>
        <v/>
      </c>
      <c r="AG15" s="281" t="str">
        <f t="shared" si="14"/>
        <v/>
      </c>
      <c r="AH15" s="360" t="str">
        <f t="shared" si="15"/>
        <v/>
      </c>
    </row>
    <row r="16" spans="1:34" s="34" customFormat="1" ht="13.9" customHeight="1" x14ac:dyDescent="0.25">
      <c r="A16" s="661"/>
      <c r="B16" s="427" t="s">
        <v>67</v>
      </c>
      <c r="C16" s="434"/>
      <c r="D16" s="434"/>
      <c r="E16" s="434"/>
      <c r="F16" s="434"/>
      <c r="G16" s="434"/>
      <c r="H16" s="434"/>
      <c r="I16" s="434"/>
      <c r="J16" s="275"/>
      <c r="K16" s="434"/>
      <c r="L16" s="434"/>
      <c r="M16" s="434"/>
      <c r="N16" s="434"/>
      <c r="O16" s="434"/>
      <c r="P16" s="434"/>
      <c r="Q16" s="434"/>
      <c r="R16" s="434"/>
      <c r="S16" s="434"/>
      <c r="T16" s="434"/>
      <c r="U16" s="437"/>
      <c r="V16" s="357"/>
      <c r="W16" s="359" t="str">
        <f t="shared" si="11"/>
        <v/>
      </c>
      <c r="X16" s="277" t="str">
        <f t="shared" si="11"/>
        <v/>
      </c>
      <c r="Y16" s="277" t="str">
        <f t="shared" si="16"/>
        <v/>
      </c>
      <c r="Z16" s="281" t="str">
        <f t="shared" si="17"/>
        <v/>
      </c>
      <c r="AA16" s="277" t="str">
        <f t="shared" si="7"/>
        <v/>
      </c>
      <c r="AB16" s="282" t="str">
        <f t="shared" si="8"/>
        <v/>
      </c>
      <c r="AC16" s="277" t="str">
        <f t="shared" si="9"/>
        <v/>
      </c>
      <c r="AD16" s="277" t="str">
        <f t="shared" si="18"/>
        <v/>
      </c>
      <c r="AE16" s="281" t="str">
        <f t="shared" si="12"/>
        <v/>
      </c>
      <c r="AF16" s="277" t="str">
        <f t="shared" si="13"/>
        <v/>
      </c>
      <c r="AG16" s="281" t="str">
        <f t="shared" si="14"/>
        <v/>
      </c>
      <c r="AH16" s="360" t="str">
        <f t="shared" si="15"/>
        <v/>
      </c>
    </row>
    <row r="17" spans="1:34" ht="13.9" customHeight="1" x14ac:dyDescent="0.25">
      <c r="A17" s="661" t="s">
        <v>184</v>
      </c>
      <c r="B17" s="427" t="s">
        <v>66</v>
      </c>
      <c r="C17" s="434"/>
      <c r="D17" s="434"/>
      <c r="E17" s="434"/>
      <c r="F17" s="434"/>
      <c r="G17" s="435"/>
      <c r="H17" s="435"/>
      <c r="I17" s="435"/>
      <c r="J17" s="276"/>
      <c r="K17" s="435"/>
      <c r="L17" s="435"/>
      <c r="M17" s="435"/>
      <c r="N17" s="434"/>
      <c r="O17" s="434"/>
      <c r="P17" s="434"/>
      <c r="Q17" s="434"/>
      <c r="R17" s="434"/>
      <c r="S17" s="434"/>
      <c r="T17" s="434"/>
      <c r="U17" s="437"/>
      <c r="V17" s="357"/>
      <c r="W17" s="359" t="str">
        <f t="shared" ref="W17:W24" si="19">IF($C17=0,"",F17/$C17)</f>
        <v/>
      </c>
      <c r="X17" s="278"/>
      <c r="Y17" s="278"/>
      <c r="Z17" s="283"/>
      <c r="AA17" s="278"/>
      <c r="AB17" s="278"/>
      <c r="AC17" s="278"/>
      <c r="AD17" s="278"/>
      <c r="AE17" s="281" t="str">
        <f t="shared" ref="AE17:AE24" si="20">IF((N17+O17+P17+Q17)=0,"",1-(Q17/(N17+O17+P17+Q17)))</f>
        <v/>
      </c>
      <c r="AF17" s="277" t="str">
        <f t="shared" ref="AF17:AF24" si="21">IF((N17+O17+P17)=0,"",(N17+O17)/(N17+O17+P17))</f>
        <v/>
      </c>
      <c r="AG17" s="281" t="str">
        <f t="shared" ref="AG17:AG24" si="22">IF((R17+S17+T17+U17)=0,"",1-(U17/(R17+S17+T17+U17)))</f>
        <v/>
      </c>
      <c r="AH17" s="360" t="str">
        <f t="shared" ref="AH17:AH24" si="23">IF((R17+S17+T17)=0,"",(S17+R17)/(R17+S17+T17))</f>
        <v/>
      </c>
    </row>
    <row r="18" spans="1:34" ht="13.9" customHeight="1" x14ac:dyDescent="0.25">
      <c r="A18" s="661"/>
      <c r="B18" s="427" t="s">
        <v>67</v>
      </c>
      <c r="C18" s="434"/>
      <c r="D18" s="434"/>
      <c r="E18" s="434"/>
      <c r="F18" s="434"/>
      <c r="G18" s="434"/>
      <c r="H18" s="434"/>
      <c r="I18" s="434"/>
      <c r="J18" s="275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7"/>
      <c r="V18" s="357"/>
      <c r="W18" s="359" t="str">
        <f t="shared" si="19"/>
        <v/>
      </c>
      <c r="X18" s="277" t="str">
        <f t="shared" ref="X18" si="24">IF($C18=0,"",G18/$C18)</f>
        <v/>
      </c>
      <c r="Y18" s="277" t="str">
        <f t="shared" ref="Y18:Y24" si="25">IF($G18=0,"",H18/$G18)</f>
        <v/>
      </c>
      <c r="Z18" s="281" t="str">
        <f t="shared" ref="Z18:Z24" si="26">IF((I18+K18+L18+M18)=0,"",1-(M18/(I18+K18+L18+M18)))</f>
        <v/>
      </c>
      <c r="AA18" s="277" t="str">
        <f t="shared" ref="AA18" si="27">IF(($I18+$K18+$L18)=0,"",I18/($I18+$L18+$K18))</f>
        <v/>
      </c>
      <c r="AB18" s="282" t="str">
        <f t="shared" si="8"/>
        <v/>
      </c>
      <c r="AC18" s="277" t="str">
        <f t="shared" ref="AC18" si="28">IF(($I18+$K18+$L18)=0,"",K18/($K18+$L18+$I18))</f>
        <v/>
      </c>
      <c r="AD18" s="277" t="str">
        <f t="shared" ref="AD18:AD24" si="29">IF(($I18+$K18+$L18)=0,"",($I18+$K18)/($I18+$K18+$L18))</f>
        <v/>
      </c>
      <c r="AE18" s="281" t="str">
        <f t="shared" si="20"/>
        <v/>
      </c>
      <c r="AF18" s="277" t="str">
        <f t="shared" si="21"/>
        <v/>
      </c>
      <c r="AG18" s="281" t="str">
        <f t="shared" si="22"/>
        <v/>
      </c>
      <c r="AH18" s="360" t="str">
        <f t="shared" si="23"/>
        <v/>
      </c>
    </row>
    <row r="19" spans="1:34" ht="13.9" customHeight="1" x14ac:dyDescent="0.25">
      <c r="A19" s="661" t="s">
        <v>284</v>
      </c>
      <c r="B19" s="427" t="s">
        <v>66</v>
      </c>
      <c r="C19" s="434"/>
      <c r="D19" s="434"/>
      <c r="E19" s="434"/>
      <c r="F19" s="434"/>
      <c r="G19" s="435"/>
      <c r="H19" s="435"/>
      <c r="I19" s="435"/>
      <c r="J19" s="395"/>
      <c r="K19" s="435"/>
      <c r="L19" s="435"/>
      <c r="M19" s="435"/>
      <c r="N19" s="434"/>
      <c r="O19" s="434"/>
      <c r="P19" s="434"/>
      <c r="Q19" s="434"/>
      <c r="R19" s="434"/>
      <c r="S19" s="434"/>
      <c r="T19" s="434"/>
      <c r="U19" s="437"/>
      <c r="V19" s="357"/>
      <c r="W19" s="359" t="str">
        <f t="shared" si="19"/>
        <v/>
      </c>
      <c r="X19" s="278"/>
      <c r="Y19" s="278"/>
      <c r="Z19" s="283"/>
      <c r="AA19" s="278"/>
      <c r="AB19" s="278"/>
      <c r="AC19" s="278"/>
      <c r="AD19" s="278"/>
      <c r="AE19" s="281" t="str">
        <f t="shared" si="20"/>
        <v/>
      </c>
      <c r="AF19" s="277" t="str">
        <f t="shared" si="21"/>
        <v/>
      </c>
      <c r="AG19" s="281" t="str">
        <f t="shared" si="22"/>
        <v/>
      </c>
      <c r="AH19" s="360" t="str">
        <f t="shared" si="23"/>
        <v/>
      </c>
    </row>
    <row r="20" spans="1:34" ht="13.9" customHeight="1" x14ac:dyDescent="0.25">
      <c r="A20" s="661"/>
      <c r="B20" s="427" t="s">
        <v>67</v>
      </c>
      <c r="C20" s="434"/>
      <c r="D20" s="434"/>
      <c r="E20" s="434"/>
      <c r="F20" s="434"/>
      <c r="G20" s="434"/>
      <c r="H20" s="434"/>
      <c r="I20" s="434"/>
      <c r="J20" s="285"/>
      <c r="K20" s="434"/>
      <c r="L20" s="434"/>
      <c r="M20" s="434"/>
      <c r="N20" s="434"/>
      <c r="O20" s="434"/>
      <c r="P20" s="434"/>
      <c r="Q20" s="434"/>
      <c r="R20" s="434"/>
      <c r="S20" s="434"/>
      <c r="T20" s="434"/>
      <c r="U20" s="437"/>
      <c r="V20" s="357"/>
      <c r="W20" s="359" t="str">
        <f t="shared" si="19"/>
        <v/>
      </c>
      <c r="X20" s="277" t="str">
        <f t="shared" ref="X20" si="30">IF($C20=0,"",G20/$C20)</f>
        <v/>
      </c>
      <c r="Y20" s="277" t="str">
        <f t="shared" si="25"/>
        <v/>
      </c>
      <c r="Z20" s="281" t="str">
        <f t="shared" si="26"/>
        <v/>
      </c>
      <c r="AA20" s="277" t="str">
        <f t="shared" ref="AA20" si="31">IF(($I20+$K20+$L20)=0,"",I20/($I20+$L20+$K20))</f>
        <v/>
      </c>
      <c r="AB20" s="282" t="str">
        <f t="shared" si="8"/>
        <v/>
      </c>
      <c r="AC20" s="277" t="str">
        <f t="shared" ref="AC20" si="32">IF(($I20+$K20+$L20)=0,"",K20/($K20+$L20+$I20))</f>
        <v/>
      </c>
      <c r="AD20" s="277" t="str">
        <f t="shared" si="29"/>
        <v/>
      </c>
      <c r="AE20" s="281" t="str">
        <f t="shared" si="20"/>
        <v/>
      </c>
      <c r="AF20" s="277" t="str">
        <f t="shared" si="21"/>
        <v/>
      </c>
      <c r="AG20" s="281" t="str">
        <f t="shared" si="22"/>
        <v/>
      </c>
      <c r="AH20" s="360" t="str">
        <f t="shared" si="23"/>
        <v/>
      </c>
    </row>
    <row r="21" spans="1:34" ht="13.9" customHeight="1" x14ac:dyDescent="0.25">
      <c r="A21" s="661" t="s">
        <v>190</v>
      </c>
      <c r="B21" s="427" t="s">
        <v>66</v>
      </c>
      <c r="C21" s="434"/>
      <c r="D21" s="434"/>
      <c r="E21" s="434"/>
      <c r="F21" s="434"/>
      <c r="G21" s="435"/>
      <c r="H21" s="435"/>
      <c r="I21" s="435"/>
      <c r="J21" s="395"/>
      <c r="K21" s="435"/>
      <c r="L21" s="435"/>
      <c r="M21" s="435"/>
      <c r="N21" s="434"/>
      <c r="O21" s="434"/>
      <c r="P21" s="434"/>
      <c r="Q21" s="434"/>
      <c r="R21" s="434"/>
      <c r="S21" s="434"/>
      <c r="T21" s="434"/>
      <c r="U21" s="437"/>
      <c r="V21" s="357"/>
      <c r="W21" s="359" t="str">
        <f t="shared" ref="W21:W22" si="33">IF($C21=0,"",F21/$C21)</f>
        <v/>
      </c>
      <c r="X21" s="278"/>
      <c r="Y21" s="278"/>
      <c r="Z21" s="283"/>
      <c r="AA21" s="278"/>
      <c r="AB21" s="278"/>
      <c r="AC21" s="278"/>
      <c r="AD21" s="278"/>
      <c r="AE21" s="281" t="str">
        <f t="shared" ref="AE21:AE22" si="34">IF((N21+O21+P21+Q21)=0,"",1-(Q21/(N21+O21+P21+Q21)))</f>
        <v/>
      </c>
      <c r="AF21" s="277" t="str">
        <f t="shared" ref="AF21:AF22" si="35">IF((N21+O21+P21)=0,"",(N21+O21)/(N21+O21+P21))</f>
        <v/>
      </c>
      <c r="AG21" s="281" t="str">
        <f t="shared" ref="AG21:AG22" si="36">IF((R21+S21+T21+U21)=0,"",1-(U21/(R21+S21+T21+U21)))</f>
        <v/>
      </c>
      <c r="AH21" s="360" t="str">
        <f t="shared" ref="AH21:AH22" si="37">IF((R21+S21+T21)=0,"",(S21+R21)/(R21+S21+T21))</f>
        <v/>
      </c>
    </row>
    <row r="22" spans="1:34" ht="13.9" customHeight="1" x14ac:dyDescent="0.25">
      <c r="A22" s="661"/>
      <c r="B22" s="427" t="s">
        <v>67</v>
      </c>
      <c r="C22" s="434"/>
      <c r="D22" s="434"/>
      <c r="E22" s="434"/>
      <c r="F22" s="434"/>
      <c r="G22" s="434"/>
      <c r="H22" s="434"/>
      <c r="I22" s="434"/>
      <c r="J22" s="285"/>
      <c r="K22" s="434"/>
      <c r="L22" s="434"/>
      <c r="M22" s="434"/>
      <c r="N22" s="434"/>
      <c r="O22" s="434"/>
      <c r="P22" s="434"/>
      <c r="Q22" s="434"/>
      <c r="R22" s="434"/>
      <c r="S22" s="434"/>
      <c r="T22" s="434"/>
      <c r="U22" s="437"/>
      <c r="V22" s="357"/>
      <c r="W22" s="359" t="str">
        <f t="shared" si="33"/>
        <v/>
      </c>
      <c r="X22" s="277" t="str">
        <f t="shared" ref="X22" si="38">IF($C22=0,"",G22/$C22)</f>
        <v/>
      </c>
      <c r="Y22" s="277" t="str">
        <f t="shared" ref="Y22" si="39">IF($G22=0,"",H22/$G22)</f>
        <v/>
      </c>
      <c r="Z22" s="281" t="str">
        <f t="shared" ref="Z22" si="40">IF((I22+K22+L22+M22)=0,"",1-(M22/(I22+K22+L22+M22)))</f>
        <v/>
      </c>
      <c r="AA22" s="277" t="str">
        <f t="shared" ref="AA22" si="41">IF(($I22+$K22+$L22)=0,"",I22/($I22+$L22+$K22))</f>
        <v/>
      </c>
      <c r="AB22" s="282" t="str">
        <f t="shared" si="8"/>
        <v/>
      </c>
      <c r="AC22" s="277" t="str">
        <f t="shared" ref="AC22" si="42">IF(($I22+$K22+$L22)=0,"",K22/($K22+$L22+$I22))</f>
        <v/>
      </c>
      <c r="AD22" s="277" t="str">
        <f t="shared" si="29"/>
        <v/>
      </c>
      <c r="AE22" s="281" t="str">
        <f t="shared" si="34"/>
        <v/>
      </c>
      <c r="AF22" s="277" t="str">
        <f t="shared" si="35"/>
        <v/>
      </c>
      <c r="AG22" s="281" t="str">
        <f t="shared" si="36"/>
        <v/>
      </c>
      <c r="AH22" s="360" t="str">
        <f t="shared" si="37"/>
        <v/>
      </c>
    </row>
    <row r="23" spans="1:34" ht="13.9" customHeight="1" x14ac:dyDescent="0.25">
      <c r="A23" s="661" t="s">
        <v>185</v>
      </c>
      <c r="B23" s="427" t="s">
        <v>66</v>
      </c>
      <c r="C23" s="434"/>
      <c r="D23" s="434"/>
      <c r="E23" s="434"/>
      <c r="F23" s="434"/>
      <c r="G23" s="435"/>
      <c r="H23" s="435"/>
      <c r="I23" s="435"/>
      <c r="J23" s="395"/>
      <c r="K23" s="435"/>
      <c r="L23" s="435"/>
      <c r="M23" s="435"/>
      <c r="N23" s="434"/>
      <c r="O23" s="434"/>
      <c r="P23" s="434"/>
      <c r="Q23" s="434"/>
      <c r="R23" s="434"/>
      <c r="S23" s="434"/>
      <c r="T23" s="434"/>
      <c r="U23" s="437"/>
      <c r="V23" s="357"/>
      <c r="W23" s="359" t="str">
        <f t="shared" si="19"/>
        <v/>
      </c>
      <c r="X23" s="278"/>
      <c r="Y23" s="278"/>
      <c r="Z23" s="283"/>
      <c r="AA23" s="278"/>
      <c r="AB23" s="278"/>
      <c r="AC23" s="278"/>
      <c r="AD23" s="278"/>
      <c r="AE23" s="281" t="str">
        <f t="shared" si="20"/>
        <v/>
      </c>
      <c r="AF23" s="277" t="str">
        <f t="shared" si="21"/>
        <v/>
      </c>
      <c r="AG23" s="281" t="str">
        <f t="shared" si="22"/>
        <v/>
      </c>
      <c r="AH23" s="360" t="str">
        <f t="shared" si="23"/>
        <v/>
      </c>
    </row>
    <row r="24" spans="1:34" ht="13.9" customHeight="1" x14ac:dyDescent="0.25">
      <c r="A24" s="661"/>
      <c r="B24" s="427" t="s">
        <v>67</v>
      </c>
      <c r="C24" s="434"/>
      <c r="D24" s="434"/>
      <c r="E24" s="434"/>
      <c r="F24" s="434"/>
      <c r="G24" s="434"/>
      <c r="H24" s="434"/>
      <c r="I24" s="434"/>
      <c r="J24" s="285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7"/>
      <c r="V24" s="357"/>
      <c r="W24" s="359" t="str">
        <f t="shared" si="19"/>
        <v/>
      </c>
      <c r="X24" s="277" t="str">
        <f t="shared" si="11"/>
        <v/>
      </c>
      <c r="Y24" s="277" t="str">
        <f t="shared" si="25"/>
        <v/>
      </c>
      <c r="Z24" s="281" t="str">
        <f t="shared" si="26"/>
        <v/>
      </c>
      <c r="AA24" s="277" t="str">
        <f t="shared" si="7"/>
        <v/>
      </c>
      <c r="AB24" s="282" t="str">
        <f t="shared" si="8"/>
        <v/>
      </c>
      <c r="AC24" s="277" t="str">
        <f t="shared" si="9"/>
        <v/>
      </c>
      <c r="AD24" s="277" t="str">
        <f t="shared" si="29"/>
        <v/>
      </c>
      <c r="AE24" s="281" t="str">
        <f t="shared" si="20"/>
        <v/>
      </c>
      <c r="AF24" s="277" t="str">
        <f t="shared" si="21"/>
        <v/>
      </c>
      <c r="AG24" s="281" t="str">
        <f t="shared" si="22"/>
        <v/>
      </c>
      <c r="AH24" s="360" t="str">
        <f t="shared" si="23"/>
        <v/>
      </c>
    </row>
    <row r="25" spans="1:34" ht="13.9" customHeight="1" x14ac:dyDescent="0.25">
      <c r="A25" s="661" t="s">
        <v>186</v>
      </c>
      <c r="B25" s="427" t="s">
        <v>66</v>
      </c>
      <c r="C25" s="434"/>
      <c r="D25" s="434"/>
      <c r="E25" s="434"/>
      <c r="F25" s="434"/>
      <c r="G25" s="435"/>
      <c r="H25" s="435"/>
      <c r="I25" s="435"/>
      <c r="J25" s="276"/>
      <c r="K25" s="435"/>
      <c r="L25" s="435"/>
      <c r="M25" s="435"/>
      <c r="N25" s="434"/>
      <c r="O25" s="434"/>
      <c r="P25" s="434"/>
      <c r="Q25" s="434"/>
      <c r="R25" s="434"/>
      <c r="S25" s="434"/>
      <c r="T25" s="434"/>
      <c r="U25" s="437"/>
      <c r="V25" s="357"/>
      <c r="W25" s="359" t="str">
        <f t="shared" ref="W25:X43" si="43">IF($C25=0,"",F25/$C25)</f>
        <v/>
      </c>
      <c r="X25" s="278"/>
      <c r="Y25" s="278"/>
      <c r="Z25" s="283"/>
      <c r="AA25" s="278"/>
      <c r="AB25" s="278"/>
      <c r="AC25" s="278"/>
      <c r="AD25" s="278"/>
      <c r="AE25" s="281" t="str">
        <f t="shared" ref="AE25:AE43" si="44">IF((N25+O25+P25+Q25)=0,"",1-(Q25/(N25+O25+P25+Q25)))</f>
        <v/>
      </c>
      <c r="AF25" s="277" t="str">
        <f t="shared" ref="AF25:AF43" si="45">IF((N25+O25+P25)=0,"",(N25+O25)/(N25+O25+P25))</f>
        <v/>
      </c>
      <c r="AG25" s="281" t="str">
        <f t="shared" ref="AG25:AG43" si="46">IF((R25+S25+T25+U25)=0,"",1-(U25/(R25+S25+T25+U25)))</f>
        <v/>
      </c>
      <c r="AH25" s="360" t="str">
        <f t="shared" ref="AH25:AH43" si="47">IF((R25+S25+T25)=0,"",(S25+R25)/(R25+S25+T25))</f>
        <v/>
      </c>
    </row>
    <row r="26" spans="1:34" ht="13.9" customHeight="1" x14ac:dyDescent="0.25">
      <c r="A26" s="661"/>
      <c r="B26" s="427" t="s">
        <v>67</v>
      </c>
      <c r="C26" s="434"/>
      <c r="D26" s="434"/>
      <c r="E26" s="434"/>
      <c r="F26" s="434"/>
      <c r="G26" s="434"/>
      <c r="H26" s="434"/>
      <c r="I26" s="434"/>
      <c r="J26" s="275"/>
      <c r="K26" s="434"/>
      <c r="L26" s="434"/>
      <c r="M26" s="434"/>
      <c r="N26" s="434"/>
      <c r="O26" s="434"/>
      <c r="P26" s="434"/>
      <c r="Q26" s="434"/>
      <c r="R26" s="434"/>
      <c r="S26" s="434"/>
      <c r="T26" s="434"/>
      <c r="U26" s="437"/>
      <c r="V26" s="357"/>
      <c r="W26" s="359" t="str">
        <f t="shared" si="43"/>
        <v/>
      </c>
      <c r="X26" s="277" t="str">
        <f t="shared" si="43"/>
        <v/>
      </c>
      <c r="Y26" s="277" t="str">
        <f t="shared" ref="Y26:Y43" si="48">IF($G26=0,"",H26/$G26)</f>
        <v/>
      </c>
      <c r="Z26" s="281" t="str">
        <f t="shared" ref="Z26:Z43" si="49">IF((I26+K26+L26+M26)=0,"",1-(M26/(I26+K26+L26+M26)))</f>
        <v/>
      </c>
      <c r="AA26" s="277" t="str">
        <f t="shared" si="7"/>
        <v/>
      </c>
      <c r="AB26" s="282" t="str">
        <f t="shared" si="8"/>
        <v/>
      </c>
      <c r="AC26" s="277" t="str">
        <f t="shared" si="9"/>
        <v/>
      </c>
      <c r="AD26" s="277" t="str">
        <f t="shared" ref="AD26:AD43" si="50">IF(($I26+$K26+$L26)=0,"",($I26+$K26)/($I26+$K26+$L26))</f>
        <v/>
      </c>
      <c r="AE26" s="281" t="str">
        <f t="shared" si="44"/>
        <v/>
      </c>
      <c r="AF26" s="277" t="str">
        <f t="shared" si="45"/>
        <v/>
      </c>
      <c r="AG26" s="281" t="str">
        <f t="shared" si="46"/>
        <v/>
      </c>
      <c r="AH26" s="360" t="str">
        <f t="shared" si="47"/>
        <v/>
      </c>
    </row>
    <row r="27" spans="1:34" ht="13.9" customHeight="1" x14ac:dyDescent="0.25">
      <c r="A27" s="661" t="s">
        <v>187</v>
      </c>
      <c r="B27" s="427" t="s">
        <v>66</v>
      </c>
      <c r="C27" s="434"/>
      <c r="D27" s="434"/>
      <c r="E27" s="434"/>
      <c r="F27" s="434"/>
      <c r="G27" s="435"/>
      <c r="H27" s="435"/>
      <c r="I27" s="435"/>
      <c r="J27" s="276"/>
      <c r="K27" s="435"/>
      <c r="L27" s="435"/>
      <c r="M27" s="435"/>
      <c r="N27" s="434"/>
      <c r="O27" s="434"/>
      <c r="P27" s="434"/>
      <c r="Q27" s="434"/>
      <c r="R27" s="434"/>
      <c r="S27" s="434"/>
      <c r="T27" s="434"/>
      <c r="U27" s="437"/>
      <c r="V27" s="357"/>
      <c r="W27" s="359" t="str">
        <f t="shared" si="43"/>
        <v/>
      </c>
      <c r="X27" s="278"/>
      <c r="Y27" s="278"/>
      <c r="Z27" s="283"/>
      <c r="AA27" s="278"/>
      <c r="AB27" s="278"/>
      <c r="AC27" s="278"/>
      <c r="AD27" s="278"/>
      <c r="AE27" s="281" t="str">
        <f t="shared" si="44"/>
        <v/>
      </c>
      <c r="AF27" s="277" t="str">
        <f t="shared" si="45"/>
        <v/>
      </c>
      <c r="AG27" s="281" t="str">
        <f t="shared" si="46"/>
        <v/>
      </c>
      <c r="AH27" s="360" t="str">
        <f t="shared" si="47"/>
        <v/>
      </c>
    </row>
    <row r="28" spans="1:34" ht="13.9" customHeight="1" x14ac:dyDescent="0.25">
      <c r="A28" s="661"/>
      <c r="B28" s="427" t="s">
        <v>67</v>
      </c>
      <c r="C28" s="434"/>
      <c r="D28" s="434"/>
      <c r="E28" s="434"/>
      <c r="F28" s="434"/>
      <c r="G28" s="434"/>
      <c r="H28" s="434"/>
      <c r="I28" s="434"/>
      <c r="J28" s="275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U28" s="437"/>
      <c r="V28" s="357"/>
      <c r="W28" s="359" t="str">
        <f t="shared" si="43"/>
        <v/>
      </c>
      <c r="X28" s="277" t="str">
        <f t="shared" si="43"/>
        <v/>
      </c>
      <c r="Y28" s="277" t="str">
        <f t="shared" si="48"/>
        <v/>
      </c>
      <c r="Z28" s="281" t="str">
        <f t="shared" si="49"/>
        <v/>
      </c>
      <c r="AA28" s="277" t="str">
        <f t="shared" si="7"/>
        <v/>
      </c>
      <c r="AB28" s="282" t="str">
        <f t="shared" si="8"/>
        <v/>
      </c>
      <c r="AC28" s="277" t="str">
        <f t="shared" si="9"/>
        <v/>
      </c>
      <c r="AD28" s="277" t="str">
        <f t="shared" si="50"/>
        <v/>
      </c>
      <c r="AE28" s="281" t="str">
        <f t="shared" si="44"/>
        <v/>
      </c>
      <c r="AF28" s="277" t="str">
        <f t="shared" si="45"/>
        <v/>
      </c>
      <c r="AG28" s="281" t="str">
        <f t="shared" si="46"/>
        <v/>
      </c>
      <c r="AH28" s="360" t="str">
        <f t="shared" si="47"/>
        <v/>
      </c>
    </row>
    <row r="29" spans="1:34" ht="13.9" customHeight="1" x14ac:dyDescent="0.25">
      <c r="A29" s="661" t="s">
        <v>188</v>
      </c>
      <c r="B29" s="427" t="s">
        <v>66</v>
      </c>
      <c r="C29" s="434"/>
      <c r="D29" s="434"/>
      <c r="E29" s="434"/>
      <c r="F29" s="434"/>
      <c r="G29" s="435"/>
      <c r="H29" s="435"/>
      <c r="I29" s="435"/>
      <c r="J29" s="276"/>
      <c r="K29" s="435"/>
      <c r="L29" s="435"/>
      <c r="M29" s="435"/>
      <c r="N29" s="434"/>
      <c r="O29" s="434"/>
      <c r="P29" s="434"/>
      <c r="Q29" s="434"/>
      <c r="R29" s="434"/>
      <c r="S29" s="434"/>
      <c r="T29" s="434"/>
      <c r="U29" s="437"/>
      <c r="V29" s="357"/>
      <c r="W29" s="359" t="str">
        <f t="shared" ref="W29:W30" si="51">IF($C29=0,"",F29/$C29)</f>
        <v/>
      </c>
      <c r="X29" s="278"/>
      <c r="Y29" s="278"/>
      <c r="Z29" s="283"/>
      <c r="AA29" s="278"/>
      <c r="AB29" s="278"/>
      <c r="AC29" s="278"/>
      <c r="AD29" s="278"/>
      <c r="AE29" s="281" t="str">
        <f t="shared" ref="AE29:AE30" si="52">IF((N29+O29+P29+Q29)=0,"",1-(Q29/(N29+O29+P29+Q29)))</f>
        <v/>
      </c>
      <c r="AF29" s="277" t="str">
        <f t="shared" ref="AF29:AF30" si="53">IF((N29+O29+P29)=0,"",(N29+O29)/(N29+O29+P29))</f>
        <v/>
      </c>
      <c r="AG29" s="281" t="str">
        <f t="shared" ref="AG29:AG30" si="54">IF((R29+S29+T29+U29)=0,"",1-(U29/(R29+S29+T29+U29)))</f>
        <v/>
      </c>
      <c r="AH29" s="360" t="str">
        <f t="shared" ref="AH29:AH30" si="55">IF((R29+S29+T29)=0,"",(S29+R29)/(R29+S29+T29))</f>
        <v/>
      </c>
    </row>
    <row r="30" spans="1:34" ht="13.9" customHeight="1" x14ac:dyDescent="0.25">
      <c r="A30" s="661"/>
      <c r="B30" s="427" t="s">
        <v>67</v>
      </c>
      <c r="C30" s="434"/>
      <c r="D30" s="434"/>
      <c r="E30" s="434"/>
      <c r="F30" s="434"/>
      <c r="G30" s="434"/>
      <c r="H30" s="434"/>
      <c r="I30" s="434"/>
      <c r="J30" s="275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7"/>
      <c r="V30" s="357"/>
      <c r="W30" s="359" t="str">
        <f t="shared" si="51"/>
        <v/>
      </c>
      <c r="X30" s="277" t="str">
        <f t="shared" ref="X30" si="56">IF($C30=0,"",G30/$C30)</f>
        <v/>
      </c>
      <c r="Y30" s="277" t="str">
        <f t="shared" ref="Y30" si="57">IF($G30=0,"",H30/$G30)</f>
        <v/>
      </c>
      <c r="Z30" s="281" t="str">
        <f t="shared" ref="Z30" si="58">IF((I30+K30+L30+M30)=0,"",1-(M30/(I30+K30+L30+M30)))</f>
        <v/>
      </c>
      <c r="AA30" s="277" t="str">
        <f t="shared" ref="AA30" si="59">IF(($I30+$K30+$L30)=0,"",I30/($I30+$L30+$K30))</f>
        <v/>
      </c>
      <c r="AB30" s="282" t="str">
        <f t="shared" si="8"/>
        <v/>
      </c>
      <c r="AC30" s="277" t="str">
        <f t="shared" ref="AC30" si="60">IF(($I30+$K30+$L30)=0,"",K30/($K30+$L30+$I30))</f>
        <v/>
      </c>
      <c r="AD30" s="277" t="str">
        <f t="shared" si="50"/>
        <v/>
      </c>
      <c r="AE30" s="281" t="str">
        <f t="shared" si="52"/>
        <v/>
      </c>
      <c r="AF30" s="277" t="str">
        <f t="shared" si="53"/>
        <v/>
      </c>
      <c r="AG30" s="281" t="str">
        <f t="shared" si="54"/>
        <v/>
      </c>
      <c r="AH30" s="360" t="str">
        <f t="shared" si="55"/>
        <v/>
      </c>
    </row>
    <row r="31" spans="1:34" ht="13.9" customHeight="1" x14ac:dyDescent="0.25">
      <c r="A31" s="661" t="s">
        <v>189</v>
      </c>
      <c r="B31" s="427" t="s">
        <v>66</v>
      </c>
      <c r="C31" s="434"/>
      <c r="D31" s="434"/>
      <c r="E31" s="434"/>
      <c r="F31" s="434"/>
      <c r="G31" s="435"/>
      <c r="H31" s="435"/>
      <c r="I31" s="435"/>
      <c r="J31" s="276"/>
      <c r="K31" s="435"/>
      <c r="L31" s="435"/>
      <c r="M31" s="435"/>
      <c r="N31" s="434"/>
      <c r="O31" s="434"/>
      <c r="P31" s="434"/>
      <c r="Q31" s="434"/>
      <c r="R31" s="434"/>
      <c r="S31" s="434"/>
      <c r="T31" s="434"/>
      <c r="U31" s="437"/>
      <c r="V31" s="357"/>
      <c r="W31" s="359" t="str">
        <f t="shared" si="43"/>
        <v/>
      </c>
      <c r="X31" s="278"/>
      <c r="Y31" s="278"/>
      <c r="Z31" s="283"/>
      <c r="AA31" s="278"/>
      <c r="AB31" s="278"/>
      <c r="AC31" s="278"/>
      <c r="AD31" s="278"/>
      <c r="AE31" s="281" t="str">
        <f t="shared" si="44"/>
        <v/>
      </c>
      <c r="AF31" s="277" t="str">
        <f t="shared" si="45"/>
        <v/>
      </c>
      <c r="AG31" s="281" t="str">
        <f t="shared" si="46"/>
        <v/>
      </c>
      <c r="AH31" s="360" t="str">
        <f t="shared" si="47"/>
        <v/>
      </c>
    </row>
    <row r="32" spans="1:34" ht="13.9" customHeight="1" x14ac:dyDescent="0.25">
      <c r="A32" s="661"/>
      <c r="B32" s="427" t="s">
        <v>67</v>
      </c>
      <c r="C32" s="434"/>
      <c r="D32" s="434"/>
      <c r="E32" s="434"/>
      <c r="F32" s="434"/>
      <c r="G32" s="434"/>
      <c r="H32" s="434"/>
      <c r="I32" s="434"/>
      <c r="J32" s="275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437"/>
      <c r="V32" s="357"/>
      <c r="W32" s="359" t="str">
        <f t="shared" si="43"/>
        <v/>
      </c>
      <c r="X32" s="277" t="str">
        <f t="shared" si="43"/>
        <v/>
      </c>
      <c r="Y32" s="277" t="str">
        <f t="shared" si="48"/>
        <v/>
      </c>
      <c r="Z32" s="281" t="str">
        <f t="shared" si="49"/>
        <v/>
      </c>
      <c r="AA32" s="277" t="str">
        <f t="shared" si="7"/>
        <v/>
      </c>
      <c r="AB32" s="282" t="str">
        <f t="shared" si="8"/>
        <v/>
      </c>
      <c r="AC32" s="277" t="str">
        <f t="shared" si="9"/>
        <v/>
      </c>
      <c r="AD32" s="277" t="str">
        <f t="shared" si="50"/>
        <v/>
      </c>
      <c r="AE32" s="281" t="str">
        <f t="shared" si="44"/>
        <v/>
      </c>
      <c r="AF32" s="277" t="str">
        <f t="shared" si="45"/>
        <v/>
      </c>
      <c r="AG32" s="281" t="str">
        <f t="shared" si="46"/>
        <v/>
      </c>
      <c r="AH32" s="360" t="str">
        <f t="shared" si="47"/>
        <v/>
      </c>
    </row>
    <row r="33" spans="1:34" ht="13.9" customHeight="1" x14ac:dyDescent="0.25">
      <c r="A33" s="661" t="s">
        <v>285</v>
      </c>
      <c r="B33" s="427" t="s">
        <v>66</v>
      </c>
      <c r="C33" s="434"/>
      <c r="D33" s="434"/>
      <c r="E33" s="434"/>
      <c r="F33" s="434"/>
      <c r="G33" s="435"/>
      <c r="H33" s="435"/>
      <c r="I33" s="435"/>
      <c r="J33" s="276"/>
      <c r="K33" s="435"/>
      <c r="L33" s="435"/>
      <c r="M33" s="435"/>
      <c r="N33" s="434"/>
      <c r="O33" s="434"/>
      <c r="P33" s="434"/>
      <c r="Q33" s="434"/>
      <c r="R33" s="434"/>
      <c r="S33" s="434"/>
      <c r="T33" s="434"/>
      <c r="U33" s="437"/>
      <c r="V33" s="357"/>
      <c r="W33" s="359" t="str">
        <f t="shared" ref="W33:W38" si="61">IF($C33=0,"",F33/$C33)</f>
        <v/>
      </c>
      <c r="X33" s="278"/>
      <c r="Y33" s="278"/>
      <c r="Z33" s="283"/>
      <c r="AA33" s="278"/>
      <c r="AB33" s="278"/>
      <c r="AC33" s="278"/>
      <c r="AD33" s="278"/>
      <c r="AE33" s="281" t="str">
        <f t="shared" ref="AE33:AE38" si="62">IF((N33+O33+P33+Q33)=0,"",1-(Q33/(N33+O33+P33+Q33)))</f>
        <v/>
      </c>
      <c r="AF33" s="277" t="str">
        <f t="shared" ref="AF33:AF38" si="63">IF((N33+O33+P33)=0,"",(N33+O33)/(N33+O33+P33))</f>
        <v/>
      </c>
      <c r="AG33" s="281" t="str">
        <f t="shared" ref="AG33:AG38" si="64">IF((R33+S33+T33+U33)=0,"",1-(U33/(R33+S33+T33+U33)))</f>
        <v/>
      </c>
      <c r="AH33" s="360" t="str">
        <f t="shared" ref="AH33:AH38" si="65">IF((R33+S33+T33)=0,"",(S33+R33)/(R33+S33+T33))</f>
        <v/>
      </c>
    </row>
    <row r="34" spans="1:34" ht="13.9" customHeight="1" x14ac:dyDescent="0.25">
      <c r="A34" s="661"/>
      <c r="B34" s="427" t="s">
        <v>67</v>
      </c>
      <c r="C34" s="434"/>
      <c r="D34" s="434"/>
      <c r="E34" s="434"/>
      <c r="F34" s="434"/>
      <c r="G34" s="434"/>
      <c r="H34" s="434"/>
      <c r="I34" s="434"/>
      <c r="J34" s="275"/>
      <c r="K34" s="434"/>
      <c r="L34" s="434"/>
      <c r="M34" s="434"/>
      <c r="N34" s="434"/>
      <c r="O34" s="434"/>
      <c r="P34" s="434"/>
      <c r="Q34" s="434"/>
      <c r="R34" s="434"/>
      <c r="S34" s="434"/>
      <c r="T34" s="434"/>
      <c r="U34" s="437"/>
      <c r="V34" s="357"/>
      <c r="W34" s="359" t="str">
        <f t="shared" si="61"/>
        <v/>
      </c>
      <c r="X34" s="277" t="str">
        <f t="shared" si="43"/>
        <v/>
      </c>
      <c r="Y34" s="277" t="str">
        <f t="shared" ref="Y34:Y38" si="66">IF($G34=0,"",H34/$G34)</f>
        <v/>
      </c>
      <c r="Z34" s="281" t="str">
        <f t="shared" ref="Z34:Z38" si="67">IF((I34+K34+L34+M34)=0,"",1-(M34/(I34+K34+L34+M34)))</f>
        <v/>
      </c>
      <c r="AA34" s="277" t="str">
        <f t="shared" si="7"/>
        <v/>
      </c>
      <c r="AB34" s="282" t="str">
        <f t="shared" si="8"/>
        <v/>
      </c>
      <c r="AC34" s="277" t="str">
        <f t="shared" si="9"/>
        <v/>
      </c>
      <c r="AD34" s="277" t="str">
        <f t="shared" ref="AD34:AD38" si="68">IF(($I34+$K34+$L34)=0,"",($I34+$K34)/($I34+$K34+$L34))</f>
        <v/>
      </c>
      <c r="AE34" s="281" t="str">
        <f t="shared" si="62"/>
        <v/>
      </c>
      <c r="AF34" s="277" t="str">
        <f t="shared" si="63"/>
        <v/>
      </c>
      <c r="AG34" s="281" t="str">
        <f t="shared" si="64"/>
        <v/>
      </c>
      <c r="AH34" s="360" t="str">
        <f t="shared" si="65"/>
        <v/>
      </c>
    </row>
    <row r="35" spans="1:34" ht="13.9" customHeight="1" x14ac:dyDescent="0.25">
      <c r="A35" s="661" t="s">
        <v>191</v>
      </c>
      <c r="B35" s="427" t="s">
        <v>66</v>
      </c>
      <c r="C35" s="434"/>
      <c r="D35" s="434"/>
      <c r="E35" s="434"/>
      <c r="F35" s="434"/>
      <c r="G35" s="435"/>
      <c r="H35" s="435"/>
      <c r="I35" s="435"/>
      <c r="J35" s="276"/>
      <c r="K35" s="435"/>
      <c r="L35" s="435"/>
      <c r="M35" s="435"/>
      <c r="N35" s="434"/>
      <c r="O35" s="434"/>
      <c r="P35" s="434"/>
      <c r="Q35" s="434"/>
      <c r="R35" s="434"/>
      <c r="S35" s="434"/>
      <c r="T35" s="434"/>
      <c r="U35" s="437"/>
      <c r="V35" s="357"/>
      <c r="W35" s="359" t="str">
        <f t="shared" si="61"/>
        <v/>
      </c>
      <c r="X35" s="278"/>
      <c r="Y35" s="278"/>
      <c r="Z35" s="283"/>
      <c r="AA35" s="278"/>
      <c r="AB35" s="278"/>
      <c r="AC35" s="278"/>
      <c r="AD35" s="278"/>
      <c r="AE35" s="281" t="str">
        <f t="shared" si="62"/>
        <v/>
      </c>
      <c r="AF35" s="277" t="str">
        <f t="shared" si="63"/>
        <v/>
      </c>
      <c r="AG35" s="281" t="str">
        <f t="shared" si="64"/>
        <v/>
      </c>
      <c r="AH35" s="360" t="str">
        <f t="shared" si="65"/>
        <v/>
      </c>
    </row>
    <row r="36" spans="1:34" ht="13.9" customHeight="1" x14ac:dyDescent="0.25">
      <c r="A36" s="661"/>
      <c r="B36" s="427" t="s">
        <v>67</v>
      </c>
      <c r="C36" s="434"/>
      <c r="D36" s="434"/>
      <c r="E36" s="434"/>
      <c r="F36" s="434"/>
      <c r="G36" s="434"/>
      <c r="H36" s="434"/>
      <c r="I36" s="434"/>
      <c r="J36" s="275"/>
      <c r="K36" s="434"/>
      <c r="L36" s="434"/>
      <c r="M36" s="434"/>
      <c r="N36" s="434"/>
      <c r="O36" s="434"/>
      <c r="P36" s="434"/>
      <c r="Q36" s="434"/>
      <c r="R36" s="434"/>
      <c r="S36" s="434"/>
      <c r="T36" s="434"/>
      <c r="U36" s="437"/>
      <c r="V36" s="357"/>
      <c r="W36" s="359" t="str">
        <f t="shared" si="61"/>
        <v/>
      </c>
      <c r="X36" s="277" t="str">
        <f t="shared" si="43"/>
        <v/>
      </c>
      <c r="Y36" s="277" t="str">
        <f t="shared" si="66"/>
        <v/>
      </c>
      <c r="Z36" s="281" t="str">
        <f t="shared" si="67"/>
        <v/>
      </c>
      <c r="AA36" s="277" t="str">
        <f t="shared" si="7"/>
        <v/>
      </c>
      <c r="AB36" s="282" t="str">
        <f t="shared" si="8"/>
        <v/>
      </c>
      <c r="AC36" s="277" t="str">
        <f t="shared" si="9"/>
        <v/>
      </c>
      <c r="AD36" s="277" t="str">
        <f t="shared" si="68"/>
        <v/>
      </c>
      <c r="AE36" s="281" t="str">
        <f t="shared" si="62"/>
        <v/>
      </c>
      <c r="AF36" s="277" t="str">
        <f t="shared" si="63"/>
        <v/>
      </c>
      <c r="AG36" s="281" t="str">
        <f t="shared" si="64"/>
        <v/>
      </c>
      <c r="AH36" s="360" t="str">
        <f t="shared" si="65"/>
        <v/>
      </c>
    </row>
    <row r="37" spans="1:34" ht="13.9" customHeight="1" x14ac:dyDescent="0.25">
      <c r="A37" s="661" t="s">
        <v>192</v>
      </c>
      <c r="B37" s="427" t="s">
        <v>66</v>
      </c>
      <c r="C37" s="434"/>
      <c r="D37" s="434"/>
      <c r="E37" s="434"/>
      <c r="F37" s="434"/>
      <c r="G37" s="435"/>
      <c r="H37" s="435"/>
      <c r="I37" s="435"/>
      <c r="J37" s="276"/>
      <c r="K37" s="435"/>
      <c r="L37" s="435"/>
      <c r="M37" s="435"/>
      <c r="N37" s="434"/>
      <c r="O37" s="434"/>
      <c r="P37" s="434"/>
      <c r="Q37" s="434"/>
      <c r="R37" s="434"/>
      <c r="S37" s="434"/>
      <c r="T37" s="434"/>
      <c r="U37" s="437"/>
      <c r="V37" s="357"/>
      <c r="W37" s="359" t="str">
        <f t="shared" si="61"/>
        <v/>
      </c>
      <c r="X37" s="278"/>
      <c r="Y37" s="278"/>
      <c r="Z37" s="283"/>
      <c r="AA37" s="278"/>
      <c r="AB37" s="278"/>
      <c r="AC37" s="278"/>
      <c r="AD37" s="278"/>
      <c r="AE37" s="281" t="str">
        <f t="shared" si="62"/>
        <v/>
      </c>
      <c r="AF37" s="277" t="str">
        <f t="shared" si="63"/>
        <v/>
      </c>
      <c r="AG37" s="281" t="str">
        <f t="shared" si="64"/>
        <v/>
      </c>
      <c r="AH37" s="360" t="str">
        <f t="shared" si="65"/>
        <v/>
      </c>
    </row>
    <row r="38" spans="1:34" ht="13.9" customHeight="1" x14ac:dyDescent="0.25">
      <c r="A38" s="661"/>
      <c r="B38" s="427" t="s">
        <v>67</v>
      </c>
      <c r="C38" s="434"/>
      <c r="D38" s="434"/>
      <c r="E38" s="434"/>
      <c r="F38" s="434"/>
      <c r="G38" s="434"/>
      <c r="H38" s="434"/>
      <c r="I38" s="434"/>
      <c r="J38" s="275"/>
      <c r="K38" s="434"/>
      <c r="L38" s="434"/>
      <c r="M38" s="434"/>
      <c r="N38" s="434"/>
      <c r="O38" s="434"/>
      <c r="P38" s="434"/>
      <c r="Q38" s="434"/>
      <c r="R38" s="434"/>
      <c r="S38" s="434"/>
      <c r="T38" s="434"/>
      <c r="U38" s="437"/>
      <c r="V38" s="357"/>
      <c r="W38" s="359" t="str">
        <f t="shared" si="61"/>
        <v/>
      </c>
      <c r="X38" s="277" t="str">
        <f t="shared" si="43"/>
        <v/>
      </c>
      <c r="Y38" s="277" t="str">
        <f t="shared" si="66"/>
        <v/>
      </c>
      <c r="Z38" s="281" t="str">
        <f t="shared" si="67"/>
        <v/>
      </c>
      <c r="AA38" s="277" t="str">
        <f t="shared" si="7"/>
        <v/>
      </c>
      <c r="AB38" s="282" t="str">
        <f t="shared" si="8"/>
        <v/>
      </c>
      <c r="AC38" s="277" t="str">
        <f t="shared" si="9"/>
        <v/>
      </c>
      <c r="AD38" s="277" t="str">
        <f t="shared" si="68"/>
        <v/>
      </c>
      <c r="AE38" s="281" t="str">
        <f t="shared" si="62"/>
        <v/>
      </c>
      <c r="AF38" s="277" t="str">
        <f t="shared" si="63"/>
        <v/>
      </c>
      <c r="AG38" s="281" t="str">
        <f t="shared" si="64"/>
        <v/>
      </c>
      <c r="AH38" s="360" t="str">
        <f t="shared" si="65"/>
        <v/>
      </c>
    </row>
    <row r="39" spans="1:34" ht="13.9" customHeight="1" x14ac:dyDescent="0.25">
      <c r="A39" s="661" t="s">
        <v>193</v>
      </c>
      <c r="B39" s="427" t="s">
        <v>66</v>
      </c>
      <c r="C39" s="434"/>
      <c r="D39" s="434"/>
      <c r="E39" s="434"/>
      <c r="F39" s="434"/>
      <c r="G39" s="435"/>
      <c r="H39" s="435"/>
      <c r="I39" s="435"/>
      <c r="J39" s="276"/>
      <c r="K39" s="435"/>
      <c r="L39" s="435"/>
      <c r="M39" s="435"/>
      <c r="N39" s="434"/>
      <c r="O39" s="434"/>
      <c r="P39" s="434"/>
      <c r="Q39" s="434"/>
      <c r="R39" s="434"/>
      <c r="S39" s="434"/>
      <c r="T39" s="434"/>
      <c r="U39" s="437"/>
      <c r="V39" s="357"/>
      <c r="W39" s="359" t="str">
        <f t="shared" si="43"/>
        <v/>
      </c>
      <c r="X39" s="278"/>
      <c r="Y39" s="278"/>
      <c r="Z39" s="283"/>
      <c r="AA39" s="278"/>
      <c r="AB39" s="278"/>
      <c r="AC39" s="278"/>
      <c r="AD39" s="278"/>
      <c r="AE39" s="281" t="str">
        <f t="shared" si="44"/>
        <v/>
      </c>
      <c r="AF39" s="277" t="str">
        <f t="shared" si="45"/>
        <v/>
      </c>
      <c r="AG39" s="281" t="str">
        <f t="shared" si="46"/>
        <v/>
      </c>
      <c r="AH39" s="360" t="str">
        <f t="shared" si="47"/>
        <v/>
      </c>
    </row>
    <row r="40" spans="1:34" ht="13.9" customHeight="1" thickBot="1" x14ac:dyDescent="0.3">
      <c r="A40" s="661"/>
      <c r="B40" s="439" t="s">
        <v>67</v>
      </c>
      <c r="C40" s="440"/>
      <c r="D40" s="440"/>
      <c r="E40" s="440"/>
      <c r="F40" s="440"/>
      <c r="G40" s="440"/>
      <c r="H40" s="440"/>
      <c r="I40" s="440"/>
      <c r="J40" s="296"/>
      <c r="K40" s="440"/>
      <c r="L40" s="440"/>
      <c r="M40" s="440"/>
      <c r="N40" s="440"/>
      <c r="O40" s="440"/>
      <c r="P40" s="440"/>
      <c r="Q40" s="440"/>
      <c r="R40" s="440"/>
      <c r="S40" s="440"/>
      <c r="T40" s="440"/>
      <c r="U40" s="441"/>
      <c r="V40" s="357"/>
      <c r="W40" s="362" t="str">
        <f t="shared" si="43"/>
        <v/>
      </c>
      <c r="X40" s="297" t="str">
        <f t="shared" si="43"/>
        <v/>
      </c>
      <c r="Y40" s="297" t="str">
        <f t="shared" si="48"/>
        <v/>
      </c>
      <c r="Z40" s="298" t="str">
        <f t="shared" si="49"/>
        <v/>
      </c>
      <c r="AA40" s="297" t="str">
        <f t="shared" si="7"/>
        <v/>
      </c>
      <c r="AB40" s="299" t="str">
        <f t="shared" si="8"/>
        <v/>
      </c>
      <c r="AC40" s="297" t="str">
        <f t="shared" si="9"/>
        <v/>
      </c>
      <c r="AD40" s="297" t="str">
        <f t="shared" si="50"/>
        <v/>
      </c>
      <c r="AE40" s="298" t="str">
        <f t="shared" si="44"/>
        <v/>
      </c>
      <c r="AF40" s="297" t="str">
        <f t="shared" si="45"/>
        <v/>
      </c>
      <c r="AG40" s="298" t="str">
        <f t="shared" si="46"/>
        <v/>
      </c>
      <c r="AH40" s="321" t="str">
        <f t="shared" si="47"/>
        <v/>
      </c>
    </row>
    <row r="41" spans="1:34" ht="13.9" customHeight="1" thickTop="1" x14ac:dyDescent="0.25">
      <c r="A41" s="659" t="s">
        <v>194</v>
      </c>
      <c r="B41" s="442" t="s">
        <v>66</v>
      </c>
      <c r="C41" s="443">
        <f>C3+C5+C7+C9+C11+C13+C15+C17+C19+C21+C23+C25+C27+C29+C31+C33+C35+C37+C39</f>
        <v>0</v>
      </c>
      <c r="D41" s="443">
        <f t="shared" ref="D41:U41" si="69">D3+D5+D7+D9+D11+D13+D15+D17+D19+D21+D23+D25+D27+D29+D31+D33+D35+D37+D39</f>
        <v>0</v>
      </c>
      <c r="E41" s="443">
        <f t="shared" si="69"/>
        <v>0</v>
      </c>
      <c r="F41" s="443">
        <f t="shared" si="69"/>
        <v>0</v>
      </c>
      <c r="G41" s="444">
        <f t="shared" si="69"/>
        <v>0</v>
      </c>
      <c r="H41" s="444">
        <f t="shared" si="69"/>
        <v>0</v>
      </c>
      <c r="I41" s="444">
        <f t="shared" si="69"/>
        <v>0</v>
      </c>
      <c r="J41" s="444">
        <f t="shared" si="69"/>
        <v>0</v>
      </c>
      <c r="K41" s="444">
        <f t="shared" si="69"/>
        <v>0</v>
      </c>
      <c r="L41" s="444">
        <f t="shared" si="69"/>
        <v>0</v>
      </c>
      <c r="M41" s="444">
        <f t="shared" si="69"/>
        <v>0</v>
      </c>
      <c r="N41" s="443">
        <f t="shared" si="69"/>
        <v>0</v>
      </c>
      <c r="O41" s="443">
        <f t="shared" si="69"/>
        <v>0</v>
      </c>
      <c r="P41" s="443">
        <f t="shared" si="69"/>
        <v>0</v>
      </c>
      <c r="Q41" s="443">
        <f t="shared" si="69"/>
        <v>0</v>
      </c>
      <c r="R41" s="443">
        <f t="shared" si="69"/>
        <v>0</v>
      </c>
      <c r="S41" s="443">
        <f t="shared" si="69"/>
        <v>0</v>
      </c>
      <c r="T41" s="443">
        <f t="shared" si="69"/>
        <v>0</v>
      </c>
      <c r="U41" s="445">
        <f t="shared" si="69"/>
        <v>0</v>
      </c>
      <c r="V41" s="357"/>
      <c r="W41" s="367" t="str">
        <f t="shared" si="43"/>
        <v/>
      </c>
      <c r="X41" s="244"/>
      <c r="Y41" s="322"/>
      <c r="Z41" s="334"/>
      <c r="AA41" s="244"/>
      <c r="AB41" s="244"/>
      <c r="AC41" s="244"/>
      <c r="AD41" s="322"/>
      <c r="AE41" s="335" t="str">
        <f t="shared" si="44"/>
        <v/>
      </c>
      <c r="AF41" s="320" t="str">
        <f t="shared" si="45"/>
        <v/>
      </c>
      <c r="AG41" s="335" t="str">
        <f t="shared" si="46"/>
        <v/>
      </c>
      <c r="AH41" s="368" t="str">
        <f t="shared" si="47"/>
        <v/>
      </c>
    </row>
    <row r="42" spans="1:34" s="33" customFormat="1" ht="13.9" customHeight="1" thickBot="1" x14ac:dyDescent="0.3">
      <c r="A42" s="659"/>
      <c r="B42" s="446" t="s">
        <v>67</v>
      </c>
      <c r="C42" s="447">
        <f>C4+C6+C8+C10+C12+C14+C16+C18+C20+C22+C24+C26+C28+C30+C32+C34+C36+C38+C40</f>
        <v>3</v>
      </c>
      <c r="D42" s="447">
        <f t="shared" ref="D42:U42" si="70">D4+D6+D8+D10+D12+D14+D16+D18+D20+D22+D24+D26+D28+D30+D32+D34+D36+D38+D40</f>
        <v>0</v>
      </c>
      <c r="E42" s="447">
        <f t="shared" si="70"/>
        <v>0</v>
      </c>
      <c r="F42" s="447">
        <f t="shared" si="70"/>
        <v>0</v>
      </c>
      <c r="G42" s="447">
        <f t="shared" si="70"/>
        <v>3</v>
      </c>
      <c r="H42" s="447">
        <f t="shared" si="70"/>
        <v>3</v>
      </c>
      <c r="I42" s="447">
        <f t="shared" si="70"/>
        <v>0</v>
      </c>
      <c r="J42" s="447">
        <f t="shared" si="70"/>
        <v>0</v>
      </c>
      <c r="K42" s="447">
        <f t="shared" si="70"/>
        <v>0</v>
      </c>
      <c r="L42" s="447">
        <f t="shared" si="70"/>
        <v>0</v>
      </c>
      <c r="M42" s="447">
        <f t="shared" si="70"/>
        <v>0</v>
      </c>
      <c r="N42" s="447">
        <f t="shared" si="70"/>
        <v>2</v>
      </c>
      <c r="O42" s="447">
        <f t="shared" si="70"/>
        <v>0</v>
      </c>
      <c r="P42" s="447">
        <f t="shared" si="70"/>
        <v>1</v>
      </c>
      <c r="Q42" s="447">
        <f t="shared" si="70"/>
        <v>0</v>
      </c>
      <c r="R42" s="447">
        <f t="shared" si="70"/>
        <v>0</v>
      </c>
      <c r="S42" s="447">
        <f t="shared" si="70"/>
        <v>0</v>
      </c>
      <c r="T42" s="447">
        <f t="shared" si="70"/>
        <v>0</v>
      </c>
      <c r="U42" s="448">
        <f t="shared" si="70"/>
        <v>0</v>
      </c>
      <c r="V42" s="449"/>
      <c r="W42" s="369">
        <f t="shared" si="43"/>
        <v>0</v>
      </c>
      <c r="X42" s="141">
        <f t="shared" si="43"/>
        <v>1</v>
      </c>
      <c r="Y42" s="292">
        <f t="shared" si="48"/>
        <v>1</v>
      </c>
      <c r="Z42" s="332" t="str">
        <f t="shared" si="49"/>
        <v/>
      </c>
      <c r="AA42" s="141" t="str">
        <f t="shared" si="7"/>
        <v/>
      </c>
      <c r="AB42" s="249" t="str">
        <f t="shared" si="8"/>
        <v/>
      </c>
      <c r="AC42" s="141" t="str">
        <f t="shared" si="9"/>
        <v/>
      </c>
      <c r="AD42" s="292" t="str">
        <f t="shared" si="50"/>
        <v/>
      </c>
      <c r="AE42" s="332">
        <f t="shared" si="44"/>
        <v>1</v>
      </c>
      <c r="AF42" s="292">
        <f t="shared" si="45"/>
        <v>0.66666666666666663</v>
      </c>
      <c r="AG42" s="332" t="str">
        <f t="shared" si="46"/>
        <v/>
      </c>
      <c r="AH42" s="294" t="str">
        <f t="shared" si="47"/>
        <v/>
      </c>
    </row>
    <row r="43" spans="1:34" s="1" customFormat="1" ht="10.9" customHeight="1" thickTop="1" thickBot="1" x14ac:dyDescent="0.3">
      <c r="A43" s="660"/>
      <c r="B43" s="61" t="s">
        <v>68</v>
      </c>
      <c r="C43" s="234">
        <f>C41+C42</f>
        <v>3</v>
      </c>
      <c r="D43" s="234">
        <f t="shared" ref="D43:U43" si="71">D41+D42</f>
        <v>0</v>
      </c>
      <c r="E43" s="234">
        <f t="shared" si="71"/>
        <v>0</v>
      </c>
      <c r="F43" s="234">
        <f t="shared" si="71"/>
        <v>0</v>
      </c>
      <c r="G43" s="234">
        <f t="shared" si="71"/>
        <v>3</v>
      </c>
      <c r="H43" s="234">
        <f t="shared" si="71"/>
        <v>3</v>
      </c>
      <c r="I43" s="234">
        <f t="shared" si="71"/>
        <v>0</v>
      </c>
      <c r="J43" s="234">
        <f t="shared" si="71"/>
        <v>0</v>
      </c>
      <c r="K43" s="234">
        <f t="shared" si="71"/>
        <v>0</v>
      </c>
      <c r="L43" s="234">
        <f t="shared" si="71"/>
        <v>0</v>
      </c>
      <c r="M43" s="234">
        <f t="shared" si="71"/>
        <v>0</v>
      </c>
      <c r="N43" s="234">
        <f t="shared" si="71"/>
        <v>2</v>
      </c>
      <c r="O43" s="234">
        <f t="shared" si="71"/>
        <v>0</v>
      </c>
      <c r="P43" s="234">
        <f t="shared" si="71"/>
        <v>1</v>
      </c>
      <c r="Q43" s="234">
        <f t="shared" si="71"/>
        <v>0</v>
      </c>
      <c r="R43" s="234">
        <f t="shared" si="71"/>
        <v>0</v>
      </c>
      <c r="S43" s="234">
        <f t="shared" si="71"/>
        <v>0</v>
      </c>
      <c r="T43" s="234">
        <f t="shared" si="71"/>
        <v>0</v>
      </c>
      <c r="U43" s="235">
        <f t="shared" si="71"/>
        <v>0</v>
      </c>
      <c r="V43" s="358"/>
      <c r="W43" s="450">
        <f t="shared" si="43"/>
        <v>0</v>
      </c>
      <c r="X43" s="451">
        <f>IF($C43=0,"",G43/$C42)</f>
        <v>1</v>
      </c>
      <c r="Y43" s="452">
        <f t="shared" si="48"/>
        <v>1</v>
      </c>
      <c r="Z43" s="307" t="str">
        <f t="shared" si="49"/>
        <v/>
      </c>
      <c r="AA43" s="36" t="str">
        <f t="shared" si="7"/>
        <v/>
      </c>
      <c r="AB43" s="451" t="str">
        <f t="shared" si="8"/>
        <v/>
      </c>
      <c r="AC43" s="36" t="str">
        <f t="shared" si="9"/>
        <v/>
      </c>
      <c r="AD43" s="452" t="str">
        <f t="shared" si="50"/>
        <v/>
      </c>
      <c r="AE43" s="307">
        <f t="shared" si="44"/>
        <v>1</v>
      </c>
      <c r="AF43" s="452">
        <f t="shared" si="45"/>
        <v>0.66666666666666663</v>
      </c>
      <c r="AG43" s="307" t="str">
        <f t="shared" si="46"/>
        <v/>
      </c>
      <c r="AH43" s="453" t="str">
        <f t="shared" si="47"/>
        <v/>
      </c>
    </row>
    <row r="44" spans="1:34" ht="15.75" thickTop="1" x14ac:dyDescent="0.25"/>
  </sheetData>
  <mergeCells count="28">
    <mergeCell ref="A13:A14"/>
    <mergeCell ref="A29:A30"/>
    <mergeCell ref="A37:A38"/>
    <mergeCell ref="A41:A43"/>
    <mergeCell ref="A39:A40"/>
    <mergeCell ref="A23:A24"/>
    <mergeCell ref="A25:A26"/>
    <mergeCell ref="A27:A28"/>
    <mergeCell ref="A31:A32"/>
    <mergeCell ref="A33:A34"/>
    <mergeCell ref="A35:A36"/>
    <mergeCell ref="A21:A22"/>
    <mergeCell ref="A17:A18"/>
    <mergeCell ref="A19:A20"/>
    <mergeCell ref="A15:A16"/>
    <mergeCell ref="A11:A12"/>
    <mergeCell ref="A7:A8"/>
    <mergeCell ref="W1:W2"/>
    <mergeCell ref="Y1:Y2"/>
    <mergeCell ref="A2:B2"/>
    <mergeCell ref="A9:A10"/>
    <mergeCell ref="E1:E2"/>
    <mergeCell ref="D1:D2"/>
    <mergeCell ref="C1:C2"/>
    <mergeCell ref="F1:F2"/>
    <mergeCell ref="A5:A6"/>
    <mergeCell ref="X1:X2"/>
    <mergeCell ref="A3:A4"/>
  </mergeCells>
  <printOptions horizontalCentered="1" verticalCentered="1"/>
  <pageMargins left="0.27559055118110237" right="0.19685039370078741" top="0.51181102362204722" bottom="0.23622047244094491" header="0.15748031496062992" footer="0.19685039370078741"/>
  <pageSetup paperSize="8" scale="75" orientation="landscape" r:id="rId1"/>
  <headerFooter>
    <oddHeader>&amp;C&amp;"-,Gras"TABLEAU DE BORD DE L'APPRENTISSAGE
Filière &amp;A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H48"/>
  <sheetViews>
    <sheetView showGridLines="0" zoomScaleNormal="100" workbookViewId="0">
      <pane xSplit="1" ySplit="2" topLeftCell="B23" activePane="bottomRight" state="frozen"/>
      <selection pane="topRight" activeCell="B1" sqref="B1"/>
      <selection pane="bottomLeft" activeCell="A3" sqref="A3"/>
      <selection pane="bottomRight" activeCell="X47" sqref="X47"/>
    </sheetView>
  </sheetViews>
  <sheetFormatPr baseColWidth="10" defaultColWidth="11.5703125" defaultRowHeight="15" x14ac:dyDescent="0.25"/>
  <cols>
    <col min="1" max="1" width="44.7109375" customWidth="1"/>
    <col min="2" max="2" width="8.85546875" customWidth="1"/>
    <col min="3" max="3" width="7.28515625" customWidth="1"/>
    <col min="4" max="4" width="9" customWidth="1"/>
    <col min="5" max="5" width="7.28515625" customWidth="1"/>
    <col min="6" max="9" width="6.7109375" customWidth="1"/>
    <col min="10" max="10" width="6.7109375" style="1" customWidth="1"/>
    <col min="11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9" t="str">
        <f>Couverture!F12</f>
        <v>Année 2024-2025</v>
      </c>
      <c r="B1" s="28"/>
      <c r="C1" s="632" t="s">
        <v>40</v>
      </c>
      <c r="D1" s="632" t="s">
        <v>41</v>
      </c>
      <c r="E1" s="632" t="s">
        <v>42</v>
      </c>
      <c r="F1" s="632" t="s">
        <v>43</v>
      </c>
      <c r="G1" s="27" t="s">
        <v>44</v>
      </c>
      <c r="H1" s="26"/>
      <c r="I1" s="25" t="s">
        <v>45</v>
      </c>
      <c r="J1" s="25"/>
      <c r="K1" s="25"/>
      <c r="L1" s="25"/>
      <c r="M1" s="24"/>
      <c r="N1" s="23" t="s">
        <v>46</v>
      </c>
      <c r="O1" s="22"/>
      <c r="P1" s="22"/>
      <c r="Q1" s="21"/>
      <c r="R1" s="32" t="s">
        <v>47</v>
      </c>
      <c r="S1" s="32"/>
      <c r="T1" s="32"/>
      <c r="U1" s="32"/>
      <c r="V1" s="14"/>
      <c r="W1" s="625" t="s">
        <v>48</v>
      </c>
      <c r="X1" s="625" t="s">
        <v>49</v>
      </c>
      <c r="Y1" s="625" t="s">
        <v>50</v>
      </c>
      <c r="Z1" s="19" t="s">
        <v>45</v>
      </c>
      <c r="AA1" s="18"/>
      <c r="AB1" s="18"/>
      <c r="AC1" s="17"/>
      <c r="AD1" s="17"/>
      <c r="AE1" s="16" t="s">
        <v>51</v>
      </c>
      <c r="AF1" s="15"/>
      <c r="AG1" s="16"/>
      <c r="AH1" s="15"/>
    </row>
    <row r="2" spans="1:34" ht="50.1" customHeight="1" thickBot="1" x14ac:dyDescent="0.3">
      <c r="A2" s="630" t="str">
        <f>Couverture!B12</f>
        <v xml:space="preserve">             CMA FORMATION TARBES</v>
      </c>
      <c r="B2" s="631"/>
      <c r="C2" s="633"/>
      <c r="D2" s="633"/>
      <c r="E2" s="633"/>
      <c r="F2" s="633"/>
      <c r="G2" s="38" t="s">
        <v>52</v>
      </c>
      <c r="H2" s="38" t="s">
        <v>53</v>
      </c>
      <c r="I2" s="38" t="s">
        <v>54</v>
      </c>
      <c r="J2" s="38" t="s">
        <v>55</v>
      </c>
      <c r="K2" s="38" t="s">
        <v>56</v>
      </c>
      <c r="L2" s="38" t="s">
        <v>57</v>
      </c>
      <c r="M2" s="38" t="s">
        <v>58</v>
      </c>
      <c r="N2" s="52" t="s">
        <v>59</v>
      </c>
      <c r="O2" s="53" t="s">
        <v>60</v>
      </c>
      <c r="P2" s="53" t="s">
        <v>61</v>
      </c>
      <c r="Q2" s="53" t="s">
        <v>58</v>
      </c>
      <c r="R2" s="52" t="s">
        <v>59</v>
      </c>
      <c r="S2" s="53" t="s">
        <v>60</v>
      </c>
      <c r="T2" s="53" t="s">
        <v>61</v>
      </c>
      <c r="U2" s="53" t="s">
        <v>58</v>
      </c>
      <c r="V2" s="14"/>
      <c r="W2" s="626"/>
      <c r="X2" s="626"/>
      <c r="Y2" s="626"/>
      <c r="Z2" s="74" t="s">
        <v>32</v>
      </c>
      <c r="AA2" s="37" t="s">
        <v>23</v>
      </c>
      <c r="AB2" s="37" t="s">
        <v>62</v>
      </c>
      <c r="AC2" s="37" t="s">
        <v>63</v>
      </c>
      <c r="AD2" s="75" t="s">
        <v>29</v>
      </c>
      <c r="AE2" s="76" t="s">
        <v>32</v>
      </c>
      <c r="AF2" s="77" t="s">
        <v>64</v>
      </c>
      <c r="AG2" s="76" t="s">
        <v>32</v>
      </c>
      <c r="AH2" s="77" t="s">
        <v>65</v>
      </c>
    </row>
    <row r="3" spans="1:34" ht="13.9" customHeight="1" thickTop="1" x14ac:dyDescent="0.25">
      <c r="A3" s="655" t="s">
        <v>177</v>
      </c>
      <c r="B3" s="208" t="s">
        <v>66</v>
      </c>
      <c r="C3" s="163"/>
      <c r="D3" s="163"/>
      <c r="E3" s="163"/>
      <c r="F3" s="163"/>
      <c r="G3" s="162"/>
      <c r="H3" s="162"/>
      <c r="I3" s="162"/>
      <c r="J3" s="162"/>
      <c r="K3" s="162"/>
      <c r="L3" s="162"/>
      <c r="M3" s="162"/>
      <c r="N3" s="163"/>
      <c r="O3" s="163"/>
      <c r="P3" s="163"/>
      <c r="Q3" s="163"/>
      <c r="R3" s="163"/>
      <c r="S3" s="163"/>
      <c r="T3" s="163"/>
      <c r="U3" s="164"/>
      <c r="V3" s="1"/>
      <c r="W3" s="110" t="str">
        <f t="shared" ref="W3:X6" si="0">IF($C3=0,"",F3/$C3)</f>
        <v/>
      </c>
      <c r="X3" s="109"/>
      <c r="Y3" s="109"/>
      <c r="Z3" s="153"/>
      <c r="AA3" s="109"/>
      <c r="AB3" s="109"/>
      <c r="AC3" s="109"/>
      <c r="AD3" s="109"/>
      <c r="AE3" s="154" t="str">
        <f t="shared" ref="AE3:AE6" si="1">IF((N3+O3+P3+Q3)=0,"",1-(Q3/(N3+O3+P3+Q3)))</f>
        <v/>
      </c>
      <c r="AF3" s="155" t="str">
        <f t="shared" ref="AF3:AF6" si="2">IF((N3+O3+P3)=0,"",(N3+O3)/(N3+O3+P3))</f>
        <v/>
      </c>
      <c r="AG3" s="154" t="str">
        <f t="shared" ref="AG3:AG6" si="3">IF((R3+S3+T3+U3)=0,"",1-(U3/(R3+S3+T3+U3)))</f>
        <v/>
      </c>
      <c r="AH3" s="111" t="str">
        <f t="shared" ref="AH3:AH6" si="4">IF((R3+S3+T3)=0,"",(S3+R3)/(R3+S3+T3))</f>
        <v/>
      </c>
    </row>
    <row r="4" spans="1:34" ht="13.9" customHeight="1" x14ac:dyDescent="0.25">
      <c r="A4" s="656"/>
      <c r="B4" s="214" t="s">
        <v>67</v>
      </c>
      <c r="C4" s="165"/>
      <c r="D4" s="165"/>
      <c r="E4" s="165"/>
      <c r="F4" s="165"/>
      <c r="G4" s="165"/>
      <c r="H4" s="165"/>
      <c r="I4" s="165"/>
      <c r="J4" s="173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  <c r="V4" s="1"/>
      <c r="W4" s="112" t="str">
        <f t="shared" si="0"/>
        <v/>
      </c>
      <c r="X4" s="147" t="str">
        <f t="shared" si="0"/>
        <v/>
      </c>
      <c r="Y4" s="6" t="str">
        <f t="shared" ref="Y4:Y6" si="5">IF($G4=0,"",H4/$G4)</f>
        <v/>
      </c>
      <c r="Z4" s="7" t="str">
        <f t="shared" ref="Z4:Z6" si="6">IF((I4+K4+L4+M4)=0,"",1-(M4/(I4+K4+L4+M4)))</f>
        <v/>
      </c>
      <c r="AA4" s="6" t="str">
        <f t="shared" ref="AA4:AA6" si="7">IF(($I4+$K4+$L4)=0,"",I4/($I4+$L4+$K4))</f>
        <v/>
      </c>
      <c r="AB4" s="147" t="str">
        <f t="shared" ref="AB4:AB47" si="8">IF(AND((($I4+$K4+$L4)=0),($I4=0)),"",$J4/($I4))</f>
        <v/>
      </c>
      <c r="AC4" s="6" t="str">
        <f t="shared" ref="AC4:AC6" si="9">IF(($I4+$K4+$L4)=0,"",K4/($K4+$L4+$I4))</f>
        <v/>
      </c>
      <c r="AD4" s="6" t="str">
        <f t="shared" ref="AD4:AD6" si="10">IF(($I4+$K4+$L4)=0,"",($I4+$K4)/($I4+$K4+$L4))</f>
        <v/>
      </c>
      <c r="AE4" s="7" t="str">
        <f t="shared" si="1"/>
        <v/>
      </c>
      <c r="AF4" s="6" t="str">
        <f t="shared" si="2"/>
        <v/>
      </c>
      <c r="AG4" s="7" t="str">
        <f t="shared" si="3"/>
        <v/>
      </c>
      <c r="AH4" s="113" t="str">
        <f t="shared" si="4"/>
        <v/>
      </c>
    </row>
    <row r="5" spans="1:34" ht="13.9" customHeight="1" x14ac:dyDescent="0.25">
      <c r="A5" s="656" t="s">
        <v>195</v>
      </c>
      <c r="B5" s="210" t="s">
        <v>66</v>
      </c>
      <c r="C5" s="168"/>
      <c r="D5" s="168"/>
      <c r="E5" s="168"/>
      <c r="F5" s="168"/>
      <c r="G5" s="167"/>
      <c r="H5" s="167"/>
      <c r="I5" s="167"/>
      <c r="J5" s="167"/>
      <c r="K5" s="167"/>
      <c r="L5" s="167"/>
      <c r="M5" s="167"/>
      <c r="N5" s="168"/>
      <c r="O5" s="168"/>
      <c r="P5" s="168"/>
      <c r="Q5" s="168"/>
      <c r="R5" s="168"/>
      <c r="S5" s="168"/>
      <c r="T5" s="168"/>
      <c r="U5" s="169"/>
      <c r="V5" s="1"/>
      <c r="W5" s="114" t="str">
        <f t="shared" si="0"/>
        <v/>
      </c>
      <c r="X5" s="11"/>
      <c r="Y5" s="11"/>
      <c r="Z5" s="149"/>
      <c r="AA5" s="11"/>
      <c r="AB5" s="11"/>
      <c r="AC5" s="11"/>
      <c r="AD5" s="11"/>
      <c r="AE5" s="148" t="str">
        <f t="shared" si="1"/>
        <v/>
      </c>
      <c r="AF5" s="146" t="str">
        <f t="shared" si="2"/>
        <v/>
      </c>
      <c r="AG5" s="148" t="str">
        <f t="shared" si="3"/>
        <v/>
      </c>
      <c r="AH5" s="156" t="str">
        <f t="shared" si="4"/>
        <v/>
      </c>
    </row>
    <row r="6" spans="1:34" ht="13.9" customHeight="1" x14ac:dyDescent="0.25">
      <c r="A6" s="656"/>
      <c r="B6" s="214" t="s">
        <v>67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6"/>
      <c r="V6" s="1"/>
      <c r="W6" s="112" t="str">
        <f t="shared" si="0"/>
        <v/>
      </c>
      <c r="X6" s="6" t="str">
        <f t="shared" si="0"/>
        <v/>
      </c>
      <c r="Y6" s="6" t="str">
        <f t="shared" si="5"/>
        <v/>
      </c>
      <c r="Z6" s="7" t="str">
        <f t="shared" si="6"/>
        <v/>
      </c>
      <c r="AA6" s="6" t="str">
        <f t="shared" si="7"/>
        <v/>
      </c>
      <c r="AB6" s="147" t="str">
        <f t="shared" si="8"/>
        <v/>
      </c>
      <c r="AC6" s="6" t="str">
        <f t="shared" si="9"/>
        <v/>
      </c>
      <c r="AD6" s="6" t="str">
        <f t="shared" si="10"/>
        <v/>
      </c>
      <c r="AE6" s="7" t="str">
        <f t="shared" si="1"/>
        <v/>
      </c>
      <c r="AF6" s="6" t="str">
        <f t="shared" si="2"/>
        <v/>
      </c>
      <c r="AG6" s="7" t="str">
        <f t="shared" si="3"/>
        <v/>
      </c>
      <c r="AH6" s="113" t="str">
        <f t="shared" si="4"/>
        <v/>
      </c>
    </row>
    <row r="7" spans="1:34" ht="13.9" customHeight="1" x14ac:dyDescent="0.25">
      <c r="A7" s="656" t="s">
        <v>196</v>
      </c>
      <c r="B7" s="210" t="s">
        <v>66</v>
      </c>
      <c r="C7" s="227"/>
      <c r="D7" s="227"/>
      <c r="E7" s="227"/>
      <c r="F7" s="227"/>
      <c r="G7" s="228"/>
      <c r="H7" s="228"/>
      <c r="I7" s="228"/>
      <c r="J7" s="167"/>
      <c r="K7" s="228"/>
      <c r="L7" s="228"/>
      <c r="M7" s="228"/>
      <c r="N7" s="227"/>
      <c r="O7" s="227"/>
      <c r="P7" s="227"/>
      <c r="Q7" s="227"/>
      <c r="R7" s="227"/>
      <c r="S7" s="227"/>
      <c r="T7" s="227"/>
      <c r="U7" s="229"/>
      <c r="V7" s="1"/>
      <c r="W7" s="183" t="str">
        <f t="shared" ref="W7:X16" si="11">IF($C7=0,"",F7/$C7)</f>
        <v/>
      </c>
      <c r="X7" s="11"/>
      <c r="Y7" s="184"/>
      <c r="Z7" s="185"/>
      <c r="AA7" s="11"/>
      <c r="AB7" s="11"/>
      <c r="AC7" s="11"/>
      <c r="AD7" s="184"/>
      <c r="AE7" s="186" t="str">
        <f t="shared" ref="AE7:AE47" si="12">IF((N7+O7+P7+Q7)=0,"",1-(Q7/(N7+O7+P7+Q7)))</f>
        <v/>
      </c>
      <c r="AF7" s="219" t="str">
        <f t="shared" ref="AF7:AF47" si="13">IF((N7+O7+P7)=0,"",(N7+O7)/(N7+O7+P7))</f>
        <v/>
      </c>
      <c r="AG7" s="186" t="str">
        <f t="shared" ref="AG7:AG47" si="14">IF((R7+S7+T7+U7)=0,"",1-(U7/(R7+S7+T7+U7)))</f>
        <v/>
      </c>
      <c r="AH7" s="220" t="str">
        <f t="shared" ref="AH7:AH47" si="15">IF((R7+S7+T7)=0,"",(S7+R7)/(R7+S7+T7))</f>
        <v/>
      </c>
    </row>
    <row r="8" spans="1:34" ht="12" customHeight="1" x14ac:dyDescent="0.25">
      <c r="A8" s="656"/>
      <c r="B8" s="214" t="s">
        <v>67</v>
      </c>
      <c r="C8" s="225"/>
      <c r="D8" s="225"/>
      <c r="E8" s="225"/>
      <c r="F8" s="225"/>
      <c r="G8" s="225"/>
      <c r="H8" s="225"/>
      <c r="I8" s="225"/>
      <c r="J8" s="16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6"/>
      <c r="V8" s="1"/>
      <c r="W8" s="189" t="str">
        <f t="shared" si="11"/>
        <v/>
      </c>
      <c r="X8" s="6" t="str">
        <f t="shared" si="11"/>
        <v/>
      </c>
      <c r="Y8" s="190" t="str">
        <f t="shared" ref="Y8:Y47" si="16">IF($G8=0,"",H8/$G8)</f>
        <v/>
      </c>
      <c r="Z8" s="191" t="str">
        <f t="shared" ref="Z8:Z47" si="17">IF((I8+K8+L8+M8)=0,"",1-(M8/(I8+K8+L8+M8)))</f>
        <v/>
      </c>
      <c r="AA8" s="6" t="str">
        <f t="shared" ref="AA8:AA47" si="18">IF(($I8+$K8+$L8)=0,"",I8/($I8+$L8+$K8))</f>
        <v/>
      </c>
      <c r="AB8" s="147" t="str">
        <f t="shared" si="8"/>
        <v/>
      </c>
      <c r="AC8" s="6" t="str">
        <f t="shared" ref="AC8:AC47" si="19">IF(($I8+$K8+$L8)=0,"",K8/($K8+$L8+$I8))</f>
        <v/>
      </c>
      <c r="AD8" s="190" t="str">
        <f t="shared" ref="AD8:AD47" si="20">IF(($I8+$K8+$L8)=0,"",($I8+$K8)/($I8+$K8+$L8))</f>
        <v/>
      </c>
      <c r="AE8" s="191" t="str">
        <f t="shared" si="12"/>
        <v/>
      </c>
      <c r="AF8" s="190" t="str">
        <f t="shared" si="13"/>
        <v/>
      </c>
      <c r="AG8" s="191" t="str">
        <f t="shared" si="14"/>
        <v/>
      </c>
      <c r="AH8" s="192" t="str">
        <f t="shared" si="15"/>
        <v/>
      </c>
    </row>
    <row r="9" spans="1:34" ht="13.9" customHeight="1" x14ac:dyDescent="0.25">
      <c r="A9" s="656" t="s">
        <v>197</v>
      </c>
      <c r="B9" s="210" t="s">
        <v>66</v>
      </c>
      <c r="C9" s="227"/>
      <c r="D9" s="227"/>
      <c r="E9" s="227"/>
      <c r="F9" s="227"/>
      <c r="G9" s="228"/>
      <c r="H9" s="228"/>
      <c r="I9" s="228"/>
      <c r="J9" s="167"/>
      <c r="K9" s="228"/>
      <c r="L9" s="228"/>
      <c r="M9" s="228"/>
      <c r="N9" s="227"/>
      <c r="O9" s="227"/>
      <c r="P9" s="227"/>
      <c r="Q9" s="227"/>
      <c r="R9" s="227"/>
      <c r="S9" s="227"/>
      <c r="T9" s="227"/>
      <c r="U9" s="229"/>
      <c r="V9" s="1"/>
      <c r="W9" s="183" t="str">
        <f t="shared" si="11"/>
        <v/>
      </c>
      <c r="X9" s="11"/>
      <c r="Y9" s="184"/>
      <c r="Z9" s="185"/>
      <c r="AA9" s="11"/>
      <c r="AB9" s="11"/>
      <c r="AC9" s="11"/>
      <c r="AD9" s="184"/>
      <c r="AE9" s="186" t="str">
        <f t="shared" si="12"/>
        <v/>
      </c>
      <c r="AF9" s="219" t="str">
        <f t="shared" si="13"/>
        <v/>
      </c>
      <c r="AG9" s="186" t="str">
        <f t="shared" si="14"/>
        <v/>
      </c>
      <c r="AH9" s="220" t="str">
        <f t="shared" si="15"/>
        <v/>
      </c>
    </row>
    <row r="10" spans="1:34" ht="13.9" customHeight="1" thickBot="1" x14ac:dyDescent="0.3">
      <c r="A10" s="656"/>
      <c r="B10" s="214" t="s">
        <v>67</v>
      </c>
      <c r="C10" s="225"/>
      <c r="D10" s="225"/>
      <c r="E10" s="225"/>
      <c r="F10" s="225"/>
      <c r="G10" s="225"/>
      <c r="H10" s="225"/>
      <c r="I10" s="225"/>
      <c r="J10" s="16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6"/>
      <c r="V10" s="1"/>
      <c r="W10" s="189" t="str">
        <f t="shared" si="11"/>
        <v/>
      </c>
      <c r="X10" s="6" t="str">
        <f t="shared" si="11"/>
        <v/>
      </c>
      <c r="Y10" s="190" t="str">
        <f t="shared" si="16"/>
        <v/>
      </c>
      <c r="Z10" s="191" t="str">
        <f t="shared" si="17"/>
        <v/>
      </c>
      <c r="AA10" s="6" t="str">
        <f t="shared" si="18"/>
        <v/>
      </c>
      <c r="AB10" s="147" t="str">
        <f t="shared" si="8"/>
        <v/>
      </c>
      <c r="AC10" s="6" t="str">
        <f t="shared" si="19"/>
        <v/>
      </c>
      <c r="AD10" s="190" t="str">
        <f t="shared" si="20"/>
        <v/>
      </c>
      <c r="AE10" s="191" t="str">
        <f t="shared" si="12"/>
        <v/>
      </c>
      <c r="AF10" s="190" t="str">
        <f t="shared" si="13"/>
        <v/>
      </c>
      <c r="AG10" s="191" t="str">
        <f t="shared" si="14"/>
        <v/>
      </c>
      <c r="AH10" s="192" t="str">
        <f t="shared" si="15"/>
        <v/>
      </c>
    </row>
    <row r="11" spans="1:34" ht="13.9" customHeight="1" thickTop="1" x14ac:dyDescent="0.25">
      <c r="A11" s="664" t="s">
        <v>198</v>
      </c>
      <c r="B11" s="208" t="s">
        <v>66</v>
      </c>
      <c r="C11" s="227"/>
      <c r="D11" s="227"/>
      <c r="E11" s="227"/>
      <c r="F11" s="227"/>
      <c r="G11" s="228"/>
      <c r="H11" s="228"/>
      <c r="I11" s="228"/>
      <c r="J11" s="167"/>
      <c r="K11" s="228"/>
      <c r="L11" s="228"/>
      <c r="M11" s="228"/>
      <c r="N11" s="227"/>
      <c r="O11" s="227"/>
      <c r="P11" s="227"/>
      <c r="Q11" s="227"/>
      <c r="R11" s="227"/>
      <c r="S11" s="227"/>
      <c r="T11" s="227"/>
      <c r="U11" s="229"/>
      <c r="V11" s="1"/>
      <c r="W11" s="114" t="str">
        <f t="shared" si="11"/>
        <v/>
      </c>
      <c r="X11" s="11"/>
      <c r="Y11" s="11"/>
      <c r="Z11" s="217"/>
      <c r="AA11" s="11"/>
      <c r="AB11" s="11"/>
      <c r="AC11" s="11"/>
      <c r="AD11" s="11"/>
      <c r="AE11" s="218" t="str">
        <f t="shared" si="12"/>
        <v/>
      </c>
      <c r="AF11" s="146" t="str">
        <f t="shared" si="13"/>
        <v/>
      </c>
      <c r="AG11" s="218" t="str">
        <f t="shared" si="14"/>
        <v/>
      </c>
      <c r="AH11" s="156" t="str">
        <f t="shared" si="15"/>
        <v/>
      </c>
    </row>
    <row r="12" spans="1:34" ht="13.9" customHeight="1" x14ac:dyDescent="0.25">
      <c r="A12" s="656"/>
      <c r="B12" s="209" t="s">
        <v>67</v>
      </c>
      <c r="C12" s="225"/>
      <c r="D12" s="225"/>
      <c r="E12" s="225"/>
      <c r="F12" s="225"/>
      <c r="G12" s="225"/>
      <c r="H12" s="225"/>
      <c r="I12" s="225"/>
      <c r="J12" s="16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6"/>
      <c r="V12" s="1"/>
      <c r="W12" s="112" t="str">
        <f t="shared" si="11"/>
        <v/>
      </c>
      <c r="X12" s="6" t="str">
        <f t="shared" si="11"/>
        <v/>
      </c>
      <c r="Y12" s="6" t="str">
        <f t="shared" si="16"/>
        <v/>
      </c>
      <c r="Z12" s="7" t="str">
        <f t="shared" si="17"/>
        <v/>
      </c>
      <c r="AA12" s="6" t="str">
        <f t="shared" si="18"/>
        <v/>
      </c>
      <c r="AB12" s="147" t="str">
        <f t="shared" si="8"/>
        <v/>
      </c>
      <c r="AC12" s="6" t="str">
        <f t="shared" si="19"/>
        <v/>
      </c>
      <c r="AD12" s="6" t="str">
        <f t="shared" si="20"/>
        <v/>
      </c>
      <c r="AE12" s="7" t="str">
        <f t="shared" si="12"/>
        <v/>
      </c>
      <c r="AF12" s="6" t="str">
        <f t="shared" si="13"/>
        <v/>
      </c>
      <c r="AG12" s="7" t="str">
        <f t="shared" si="14"/>
        <v/>
      </c>
      <c r="AH12" s="113" t="str">
        <f t="shared" si="15"/>
        <v/>
      </c>
    </row>
    <row r="13" spans="1:34" ht="13.9" customHeight="1" x14ac:dyDescent="0.25">
      <c r="A13" s="656" t="s">
        <v>199</v>
      </c>
      <c r="B13" s="210" t="s">
        <v>66</v>
      </c>
      <c r="C13" s="227"/>
      <c r="D13" s="227"/>
      <c r="E13" s="227"/>
      <c r="F13" s="227"/>
      <c r="G13" s="228"/>
      <c r="H13" s="228"/>
      <c r="I13" s="228"/>
      <c r="J13" s="167"/>
      <c r="K13" s="228"/>
      <c r="L13" s="228"/>
      <c r="M13" s="228"/>
      <c r="N13" s="227"/>
      <c r="O13" s="227"/>
      <c r="P13" s="227"/>
      <c r="Q13" s="227"/>
      <c r="R13" s="227"/>
      <c r="S13" s="227"/>
      <c r="T13" s="227"/>
      <c r="U13" s="229"/>
      <c r="V13" s="1"/>
      <c r="W13" s="114" t="str">
        <f>IF($C13=0,"",F13/$C13)</f>
        <v/>
      </c>
      <c r="X13" s="11"/>
      <c r="Y13" s="11"/>
      <c r="Z13" s="149"/>
      <c r="AA13" s="11"/>
      <c r="AB13" s="11"/>
      <c r="AC13" s="11"/>
      <c r="AD13" s="11"/>
      <c r="AE13" s="148" t="str">
        <f>IF((N13+O13+P13+Q13)=0,"",1-(Q13/(N13+O13+P13+Q13)))</f>
        <v/>
      </c>
      <c r="AF13" s="146" t="str">
        <f>IF((N13+O13+P13)=0,"",(N13+O13)/(N13+O13+P13))</f>
        <v/>
      </c>
      <c r="AG13" s="148" t="str">
        <f>IF((R13+S13+T13+U13)=0,"",1-(U13/(R13+S13+T13+U13)))</f>
        <v/>
      </c>
      <c r="AH13" s="156" t="str">
        <f>IF((R13+S13+T13)=0,"",(S13+R13)/(R13+S13+T13))</f>
        <v/>
      </c>
    </row>
    <row r="14" spans="1:34" ht="13.9" customHeight="1" x14ac:dyDescent="0.25">
      <c r="A14" s="656"/>
      <c r="B14" s="214" t="s">
        <v>67</v>
      </c>
      <c r="C14" s="225"/>
      <c r="D14" s="225"/>
      <c r="E14" s="225"/>
      <c r="F14" s="225"/>
      <c r="G14" s="225"/>
      <c r="H14" s="225"/>
      <c r="I14" s="225"/>
      <c r="J14" s="16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6"/>
      <c r="V14" s="1"/>
      <c r="W14" s="112" t="str">
        <f>IF($C14=0,"",F14/$C14)</f>
        <v/>
      </c>
      <c r="X14" s="6" t="str">
        <f t="shared" si="11"/>
        <v/>
      </c>
      <c r="Y14" s="6" t="str">
        <f>IF($G14=0,"",H14/$G14)</f>
        <v/>
      </c>
      <c r="Z14" s="7" t="str">
        <f>IF((I14+K14+L14+M14)=0,"",1-(M14/(I14+K14+L14+M14)))</f>
        <v/>
      </c>
      <c r="AA14" s="6" t="str">
        <f t="shared" si="18"/>
        <v/>
      </c>
      <c r="AB14" s="147" t="str">
        <f t="shared" si="8"/>
        <v/>
      </c>
      <c r="AC14" s="6" t="str">
        <f t="shared" si="19"/>
        <v/>
      </c>
      <c r="AD14" s="6" t="str">
        <f>IF(($I14+$K14+$L14)=0,"",($I14+$K14)/($I14+$K14+$L14))</f>
        <v/>
      </c>
      <c r="AE14" s="7" t="str">
        <f>IF((N14+O14+P14+Q14)=0,"",1-(Q14/(N14+O14+P14+Q14)))</f>
        <v/>
      </c>
      <c r="AF14" s="6" t="str">
        <f>IF((N14+O14+P14)=0,"",(N14+O14)/(N14+O14+P14))</f>
        <v/>
      </c>
      <c r="AG14" s="7" t="str">
        <f>IF((R14+S14+T14+U14)=0,"",1-(U14/(R14+S14+T14+U14)))</f>
        <v/>
      </c>
      <c r="AH14" s="113" t="str">
        <f>IF((R14+S14+T14)=0,"",(S14+R14)/(R14+S14+T14))</f>
        <v/>
      </c>
    </row>
    <row r="15" spans="1:34" ht="13.9" customHeight="1" x14ac:dyDescent="0.25">
      <c r="A15" s="656" t="s">
        <v>200</v>
      </c>
      <c r="B15" s="210" t="s">
        <v>66</v>
      </c>
      <c r="C15" s="227"/>
      <c r="D15" s="227"/>
      <c r="E15" s="227"/>
      <c r="F15" s="227"/>
      <c r="G15" s="228"/>
      <c r="H15" s="228"/>
      <c r="I15" s="228"/>
      <c r="J15" s="167"/>
      <c r="K15" s="228"/>
      <c r="L15" s="228"/>
      <c r="M15" s="228"/>
      <c r="N15" s="227"/>
      <c r="O15" s="227"/>
      <c r="P15" s="227"/>
      <c r="Q15" s="227"/>
      <c r="R15" s="227"/>
      <c r="S15" s="227"/>
      <c r="T15" s="227"/>
      <c r="U15" s="229"/>
      <c r="V15" s="1"/>
      <c r="W15" s="114" t="str">
        <f>IF($C15=0,"",F15/$C15)</f>
        <v/>
      </c>
      <c r="X15" s="11"/>
      <c r="Y15" s="11"/>
      <c r="Z15" s="149"/>
      <c r="AA15" s="11"/>
      <c r="AB15" s="11"/>
      <c r="AC15" s="11"/>
      <c r="AD15" s="11"/>
      <c r="AE15" s="148" t="str">
        <f>IF((N15+O15+P15+Q15)=0,"",1-(Q15/(N15+O15+P15+Q15)))</f>
        <v/>
      </c>
      <c r="AF15" s="146" t="str">
        <f>IF((N15+O15+P15)=0,"",(N15+O15)/(N15+O15+P15))</f>
        <v/>
      </c>
      <c r="AG15" s="148" t="str">
        <f>IF((R15+S15+T15+U15)=0,"",1-(U15/(R15+S15+T15+U15)))</f>
        <v/>
      </c>
      <c r="AH15" s="156" t="str">
        <f>IF((R15+S15+T15)=0,"",(S15+R15)/(R15+S15+T15))</f>
        <v/>
      </c>
    </row>
    <row r="16" spans="1:34" ht="13.9" customHeight="1" x14ac:dyDescent="0.25">
      <c r="A16" s="656"/>
      <c r="B16" s="214" t="s">
        <v>67</v>
      </c>
      <c r="C16" s="225"/>
      <c r="D16" s="225"/>
      <c r="E16" s="225"/>
      <c r="F16" s="225"/>
      <c r="G16" s="225"/>
      <c r="H16" s="225"/>
      <c r="I16" s="225"/>
      <c r="J16" s="16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6"/>
      <c r="V16" s="1"/>
      <c r="W16" s="112" t="str">
        <f>IF($C16=0,"",F16/$C16)</f>
        <v/>
      </c>
      <c r="X16" s="6" t="str">
        <f t="shared" si="11"/>
        <v/>
      </c>
      <c r="Y16" s="6" t="str">
        <f>IF($G16=0,"",H16/$G16)</f>
        <v/>
      </c>
      <c r="Z16" s="7" t="str">
        <f>IF((I16+K16+L16+M16)=0,"",1-(M16/(I16+K16+L16+M16)))</f>
        <v/>
      </c>
      <c r="AA16" s="6" t="str">
        <f t="shared" si="18"/>
        <v/>
      </c>
      <c r="AB16" s="147" t="str">
        <f t="shared" si="8"/>
        <v/>
      </c>
      <c r="AC16" s="6" t="str">
        <f t="shared" si="19"/>
        <v/>
      </c>
      <c r="AD16" s="6" t="str">
        <f>IF(($I16+$K16+$L16)=0,"",($I16+$K16)/($I16+$K16+$L16))</f>
        <v/>
      </c>
      <c r="AE16" s="7" t="str">
        <f>IF((N16+O16+P16+Q16)=0,"",1-(Q16/(N16+O16+P16+Q16)))</f>
        <v/>
      </c>
      <c r="AF16" s="6" t="str">
        <f>IF((N16+O16+P16)=0,"",(N16+O16)/(N16+O16+P16))</f>
        <v/>
      </c>
      <c r="AG16" s="7" t="str">
        <f>IF((R16+S16+T16+U16)=0,"",1-(U16/(R16+S16+T16+U16)))</f>
        <v/>
      </c>
      <c r="AH16" s="113" t="str">
        <f>IF((R16+S16+T16)=0,"",(S16+R16)/(R16+S16+T16))</f>
        <v/>
      </c>
    </row>
    <row r="17" spans="1:34" s="34" customFormat="1" ht="13.9" customHeight="1" x14ac:dyDescent="0.25">
      <c r="A17" s="656" t="s">
        <v>201</v>
      </c>
      <c r="B17" s="210" t="s">
        <v>66</v>
      </c>
      <c r="C17" s="227"/>
      <c r="D17" s="227"/>
      <c r="E17" s="227"/>
      <c r="F17" s="227"/>
      <c r="G17" s="228"/>
      <c r="H17" s="228"/>
      <c r="I17" s="228"/>
      <c r="J17" s="167"/>
      <c r="K17" s="228"/>
      <c r="L17" s="228"/>
      <c r="M17" s="228"/>
      <c r="N17" s="227"/>
      <c r="O17" s="227"/>
      <c r="P17" s="227"/>
      <c r="Q17" s="227"/>
      <c r="R17" s="227"/>
      <c r="S17" s="227"/>
      <c r="T17" s="227"/>
      <c r="U17" s="229"/>
      <c r="V17" s="1"/>
      <c r="W17" s="114" t="str">
        <f t="shared" ref="W17:X42" si="21">IF($C17=0,"",F17/$C17)</f>
        <v/>
      </c>
      <c r="X17" s="11"/>
      <c r="Y17" s="11"/>
      <c r="Z17" s="149"/>
      <c r="AA17" s="11"/>
      <c r="AB17" s="11"/>
      <c r="AC17" s="11"/>
      <c r="AD17" s="11"/>
      <c r="AE17" s="148" t="str">
        <f t="shared" si="12"/>
        <v/>
      </c>
      <c r="AF17" s="146" t="str">
        <f t="shared" si="13"/>
        <v/>
      </c>
      <c r="AG17" s="148" t="str">
        <f t="shared" si="14"/>
        <v/>
      </c>
      <c r="AH17" s="156" t="str">
        <f t="shared" si="15"/>
        <v/>
      </c>
    </row>
    <row r="18" spans="1:34" s="34" customFormat="1" ht="13.9" customHeight="1" x14ac:dyDescent="0.25">
      <c r="A18" s="656"/>
      <c r="B18" s="214" t="s">
        <v>67</v>
      </c>
      <c r="C18" s="225"/>
      <c r="D18" s="225"/>
      <c r="E18" s="225"/>
      <c r="F18" s="225"/>
      <c r="G18" s="225"/>
      <c r="H18" s="225"/>
      <c r="I18" s="225"/>
      <c r="J18" s="16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6"/>
      <c r="V18" s="1"/>
      <c r="W18" s="112" t="str">
        <f t="shared" si="21"/>
        <v/>
      </c>
      <c r="X18" s="6" t="str">
        <f t="shared" si="21"/>
        <v/>
      </c>
      <c r="Y18" s="6" t="str">
        <f t="shared" si="16"/>
        <v/>
      </c>
      <c r="Z18" s="7" t="str">
        <f t="shared" si="17"/>
        <v/>
      </c>
      <c r="AA18" s="6" t="str">
        <f t="shared" si="18"/>
        <v/>
      </c>
      <c r="AB18" s="147" t="str">
        <f t="shared" si="8"/>
        <v/>
      </c>
      <c r="AC18" s="6" t="str">
        <f t="shared" si="19"/>
        <v/>
      </c>
      <c r="AD18" s="6" t="str">
        <f t="shared" si="20"/>
        <v/>
      </c>
      <c r="AE18" s="7" t="str">
        <f t="shared" si="12"/>
        <v/>
      </c>
      <c r="AF18" s="6" t="str">
        <f t="shared" si="13"/>
        <v/>
      </c>
      <c r="AG18" s="7" t="str">
        <f t="shared" si="14"/>
        <v/>
      </c>
      <c r="AH18" s="113" t="str">
        <f t="shared" si="15"/>
        <v/>
      </c>
    </row>
    <row r="19" spans="1:34" s="34" customFormat="1" ht="13.9" customHeight="1" x14ac:dyDescent="0.25">
      <c r="A19" s="656" t="s">
        <v>202</v>
      </c>
      <c r="B19" s="210" t="s">
        <v>66</v>
      </c>
      <c r="C19" s="227"/>
      <c r="D19" s="227"/>
      <c r="E19" s="227"/>
      <c r="F19" s="227"/>
      <c r="G19" s="228"/>
      <c r="H19" s="228"/>
      <c r="I19" s="228"/>
      <c r="J19" s="167"/>
      <c r="K19" s="228"/>
      <c r="L19" s="228"/>
      <c r="M19" s="228"/>
      <c r="N19" s="227"/>
      <c r="O19" s="227"/>
      <c r="P19" s="227"/>
      <c r="Q19" s="227"/>
      <c r="R19" s="227"/>
      <c r="S19" s="227"/>
      <c r="T19" s="227"/>
      <c r="U19" s="229"/>
      <c r="V19" s="1"/>
      <c r="W19" s="114" t="str">
        <f t="shared" si="21"/>
        <v/>
      </c>
      <c r="X19" s="11"/>
      <c r="Y19" s="11"/>
      <c r="Z19" s="149"/>
      <c r="AA19" s="11"/>
      <c r="AB19" s="11"/>
      <c r="AC19" s="11"/>
      <c r="AD19" s="11"/>
      <c r="AE19" s="148" t="str">
        <f t="shared" si="12"/>
        <v/>
      </c>
      <c r="AF19" s="146" t="str">
        <f t="shared" si="13"/>
        <v/>
      </c>
      <c r="AG19" s="148" t="str">
        <f t="shared" si="14"/>
        <v/>
      </c>
      <c r="AH19" s="156" t="str">
        <f t="shared" si="15"/>
        <v/>
      </c>
    </row>
    <row r="20" spans="1:34" s="34" customFormat="1" ht="13.9" customHeight="1" x14ac:dyDescent="0.25">
      <c r="A20" s="656"/>
      <c r="B20" s="214" t="s">
        <v>67</v>
      </c>
      <c r="C20" s="225"/>
      <c r="D20" s="225"/>
      <c r="E20" s="225"/>
      <c r="F20" s="225"/>
      <c r="G20" s="225"/>
      <c r="H20" s="225"/>
      <c r="I20" s="225"/>
      <c r="J20" s="16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6"/>
      <c r="V20" s="1"/>
      <c r="W20" s="112" t="str">
        <f t="shared" si="21"/>
        <v/>
      </c>
      <c r="X20" s="6" t="str">
        <f t="shared" si="21"/>
        <v/>
      </c>
      <c r="Y20" s="6" t="str">
        <f t="shared" si="16"/>
        <v/>
      </c>
      <c r="Z20" s="7" t="str">
        <f t="shared" si="17"/>
        <v/>
      </c>
      <c r="AA20" s="6" t="str">
        <f t="shared" si="18"/>
        <v/>
      </c>
      <c r="AB20" s="147" t="str">
        <f t="shared" si="8"/>
        <v/>
      </c>
      <c r="AC20" s="6" t="str">
        <f t="shared" si="19"/>
        <v/>
      </c>
      <c r="AD20" s="6" t="str">
        <f t="shared" si="20"/>
        <v/>
      </c>
      <c r="AE20" s="7" t="str">
        <f t="shared" si="12"/>
        <v/>
      </c>
      <c r="AF20" s="6" t="str">
        <f t="shared" si="13"/>
        <v/>
      </c>
      <c r="AG20" s="7" t="str">
        <f t="shared" si="14"/>
        <v/>
      </c>
      <c r="AH20" s="113" t="str">
        <f t="shared" si="15"/>
        <v/>
      </c>
    </row>
    <row r="21" spans="1:34" ht="13.9" customHeight="1" x14ac:dyDescent="0.25">
      <c r="A21" s="656" t="s">
        <v>203</v>
      </c>
      <c r="B21" s="210" t="s">
        <v>66</v>
      </c>
      <c r="C21" s="227"/>
      <c r="D21" s="227"/>
      <c r="E21" s="227"/>
      <c r="F21" s="227"/>
      <c r="G21" s="228"/>
      <c r="H21" s="228"/>
      <c r="I21" s="228"/>
      <c r="J21" s="167"/>
      <c r="K21" s="228"/>
      <c r="L21" s="228"/>
      <c r="M21" s="228"/>
      <c r="N21" s="227"/>
      <c r="O21" s="227"/>
      <c r="P21" s="227"/>
      <c r="Q21" s="227"/>
      <c r="R21" s="227"/>
      <c r="S21" s="227"/>
      <c r="T21" s="227"/>
      <c r="U21" s="229"/>
      <c r="V21" s="1"/>
      <c r="W21" s="114" t="str">
        <f>IF($C21=0,"",F21/$C21)</f>
        <v/>
      </c>
      <c r="X21" s="11"/>
      <c r="Y21" s="11"/>
      <c r="Z21" s="149"/>
      <c r="AA21" s="11"/>
      <c r="AB21" s="11"/>
      <c r="AC21" s="11"/>
      <c r="AD21" s="11"/>
      <c r="AE21" s="148" t="str">
        <f>IF((N21+O21+P21+Q21)=0,"",1-(Q21/(N21+O21+P21+Q21)))</f>
        <v/>
      </c>
      <c r="AF21" s="146" t="str">
        <f>IF((N21+O21+P21)=0,"",(N21+O21)/(N21+O21+P21))</f>
        <v/>
      </c>
      <c r="AG21" s="148" t="str">
        <f>IF((R21+S21+T21+U21)=0,"",1-(U21/(R21+S21+T21+U21)))</f>
        <v/>
      </c>
      <c r="AH21" s="156" t="str">
        <f>IF((R21+S21+T21)=0,"",(S21+R21)/(R21+S21+T21))</f>
        <v/>
      </c>
    </row>
    <row r="22" spans="1:34" ht="13.9" customHeight="1" x14ac:dyDescent="0.25">
      <c r="A22" s="656"/>
      <c r="B22" s="214" t="s">
        <v>67</v>
      </c>
      <c r="C22" s="225"/>
      <c r="D22" s="225"/>
      <c r="E22" s="225"/>
      <c r="F22" s="225"/>
      <c r="G22" s="225"/>
      <c r="H22" s="225"/>
      <c r="I22" s="225"/>
      <c r="J22" s="180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6"/>
      <c r="V22" s="1"/>
      <c r="W22" s="112" t="str">
        <f>IF($C22=0,"",F22/$C22)</f>
        <v/>
      </c>
      <c r="X22" s="6" t="str">
        <f t="shared" si="21"/>
        <v/>
      </c>
      <c r="Y22" s="6" t="str">
        <f>IF($G22=0,"",H22/$G22)</f>
        <v/>
      </c>
      <c r="Z22" s="7" t="str">
        <f>IF((I22+K22+L22+M22)=0,"",1-(M22/(I22+K22+L22+M22)))</f>
        <v/>
      </c>
      <c r="AA22" s="6" t="str">
        <f t="shared" si="18"/>
        <v/>
      </c>
      <c r="AB22" s="147" t="str">
        <f t="shared" si="8"/>
        <v/>
      </c>
      <c r="AC22" s="6" t="str">
        <f t="shared" si="19"/>
        <v/>
      </c>
      <c r="AD22" s="6" t="str">
        <f>IF(($I22+$K22+$L22)=0,"",($I22+$K22)/($I22+$K22+$L22))</f>
        <v/>
      </c>
      <c r="AE22" s="7" t="str">
        <f>IF((N22+O22+P22+Q22)=0,"",1-(Q22/(N22+O22+P22+Q22)))</f>
        <v/>
      </c>
      <c r="AF22" s="6" t="str">
        <f>IF((N22+O22+P22)=0,"",(N22+O22)/(N22+O22+P22))</f>
        <v/>
      </c>
      <c r="AG22" s="7" t="str">
        <f>IF((R22+S22+T22+U22)=0,"",1-(U22/(R22+S22+T22+U22)))</f>
        <v/>
      </c>
      <c r="AH22" s="113" t="str">
        <f>IF((R22+S22+T22)=0,"",(S22+R22)/(R22+S22+T22))</f>
        <v/>
      </c>
    </row>
    <row r="23" spans="1:34" ht="13.9" customHeight="1" x14ac:dyDescent="0.25">
      <c r="A23" s="656" t="s">
        <v>204</v>
      </c>
      <c r="B23" s="210" t="s">
        <v>66</v>
      </c>
      <c r="C23" s="227"/>
      <c r="D23" s="227"/>
      <c r="E23" s="227"/>
      <c r="F23" s="227"/>
      <c r="G23" s="228"/>
      <c r="H23" s="228"/>
      <c r="I23" s="228"/>
      <c r="J23" s="167"/>
      <c r="K23" s="228"/>
      <c r="L23" s="228"/>
      <c r="M23" s="228"/>
      <c r="N23" s="227"/>
      <c r="O23" s="227"/>
      <c r="P23" s="227"/>
      <c r="Q23" s="227"/>
      <c r="R23" s="227"/>
      <c r="S23" s="227"/>
      <c r="T23" s="227"/>
      <c r="U23" s="229"/>
      <c r="V23" s="1"/>
      <c r="W23" s="114" t="str">
        <f>IF($C23=0,"",F23/$C23)</f>
        <v/>
      </c>
      <c r="X23" s="11"/>
      <c r="Y23" s="11"/>
      <c r="Z23" s="149"/>
      <c r="AA23" s="11"/>
      <c r="AB23" s="11"/>
      <c r="AC23" s="11"/>
      <c r="AD23" s="11"/>
      <c r="AE23" s="148" t="str">
        <f>IF((N23+O23+P23+Q23)=0,"",1-(Q23/(N23+O23+P23+Q23)))</f>
        <v/>
      </c>
      <c r="AF23" s="146" t="str">
        <f>IF((N23+O23+P23)=0,"",(N23+O23)/(N23+O23+P23))</f>
        <v/>
      </c>
      <c r="AG23" s="148" t="str">
        <f>IF((R23+S23+T23+U23)=0,"",1-(U23/(R23+S23+T23+U23)))</f>
        <v/>
      </c>
      <c r="AH23" s="156" t="str">
        <f>IF((R23+S23+T23)=0,"",(S23+R23)/(R23+S23+T23))</f>
        <v/>
      </c>
    </row>
    <row r="24" spans="1:34" ht="13.9" customHeight="1" x14ac:dyDescent="0.25">
      <c r="A24" s="656"/>
      <c r="B24" s="214" t="s">
        <v>67</v>
      </c>
      <c r="C24" s="225"/>
      <c r="D24" s="225"/>
      <c r="E24" s="225"/>
      <c r="F24" s="225"/>
      <c r="G24" s="225"/>
      <c r="H24" s="225"/>
      <c r="I24" s="225"/>
      <c r="J24" s="16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6"/>
      <c r="V24" s="1"/>
      <c r="W24" s="112" t="str">
        <f>IF($C24=0,"",F24/$C24)</f>
        <v/>
      </c>
      <c r="X24" s="6" t="str">
        <f t="shared" si="21"/>
        <v/>
      </c>
      <c r="Y24" s="6" t="str">
        <f>IF($G24=0,"",H24/$G24)</f>
        <v/>
      </c>
      <c r="Z24" s="7" t="str">
        <f>IF((I24+K24+L24+M24)=0,"",1-(M24/(I24+K24+L24+M24)))</f>
        <v/>
      </c>
      <c r="AA24" s="6" t="str">
        <f t="shared" si="18"/>
        <v/>
      </c>
      <c r="AB24" s="147" t="str">
        <f t="shared" si="8"/>
        <v/>
      </c>
      <c r="AC24" s="6" t="str">
        <f t="shared" si="19"/>
        <v/>
      </c>
      <c r="AD24" s="6" t="str">
        <f>IF(($I24+$K24+$L24)=0,"",($I24+$K24)/($I24+$K24+$L24))</f>
        <v/>
      </c>
      <c r="AE24" s="7" t="str">
        <f>IF((N24+O24+P24+Q24)=0,"",1-(Q24/(N24+O24+P24+Q24)))</f>
        <v/>
      </c>
      <c r="AF24" s="6" t="str">
        <f>IF((N24+O24+P24)=0,"",(N24+O24)/(N24+O24+P24))</f>
        <v/>
      </c>
      <c r="AG24" s="7" t="str">
        <f>IF((R24+S24+T24+U24)=0,"",1-(U24/(R24+S24+T24+U24)))</f>
        <v/>
      </c>
      <c r="AH24" s="113" t="str">
        <f>IF((R24+S24+T24)=0,"",(S24+R24)/(R24+S24+T24))</f>
        <v/>
      </c>
    </row>
    <row r="25" spans="1:34" ht="13.9" customHeight="1" x14ac:dyDescent="0.25">
      <c r="A25" s="656" t="s">
        <v>205</v>
      </c>
      <c r="B25" s="210" t="s">
        <v>66</v>
      </c>
      <c r="C25" s="227"/>
      <c r="D25" s="227"/>
      <c r="E25" s="227"/>
      <c r="F25" s="227"/>
      <c r="G25" s="228"/>
      <c r="H25" s="228"/>
      <c r="I25" s="228"/>
      <c r="J25" s="167"/>
      <c r="K25" s="228"/>
      <c r="L25" s="228"/>
      <c r="M25" s="228"/>
      <c r="N25" s="227"/>
      <c r="O25" s="227"/>
      <c r="P25" s="227"/>
      <c r="Q25" s="227"/>
      <c r="R25" s="227"/>
      <c r="S25" s="227"/>
      <c r="T25" s="227"/>
      <c r="U25" s="229"/>
      <c r="V25" s="1"/>
      <c r="W25" s="114" t="str">
        <f t="shared" si="21"/>
        <v/>
      </c>
      <c r="X25" s="11"/>
      <c r="Y25" s="11"/>
      <c r="Z25" s="149"/>
      <c r="AA25" s="11"/>
      <c r="AB25" s="11"/>
      <c r="AC25" s="11"/>
      <c r="AD25" s="11"/>
      <c r="AE25" s="148" t="str">
        <f t="shared" si="12"/>
        <v/>
      </c>
      <c r="AF25" s="146" t="str">
        <f t="shared" si="13"/>
        <v/>
      </c>
      <c r="AG25" s="148" t="str">
        <f t="shared" si="14"/>
        <v/>
      </c>
      <c r="AH25" s="156" t="str">
        <f t="shared" si="15"/>
        <v/>
      </c>
    </row>
    <row r="26" spans="1:34" ht="13.9" customHeight="1" x14ac:dyDescent="0.25">
      <c r="A26" s="656"/>
      <c r="B26" s="214" t="s">
        <v>67</v>
      </c>
      <c r="C26" s="225"/>
      <c r="D26" s="225"/>
      <c r="E26" s="225"/>
      <c r="F26" s="225"/>
      <c r="G26" s="225"/>
      <c r="H26" s="225"/>
      <c r="I26" s="225"/>
      <c r="J26" s="176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6"/>
      <c r="V26" s="1"/>
      <c r="W26" s="112" t="str">
        <f t="shared" si="21"/>
        <v/>
      </c>
      <c r="X26" s="147" t="str">
        <f t="shared" si="21"/>
        <v/>
      </c>
      <c r="Y26" s="6" t="str">
        <f t="shared" si="16"/>
        <v/>
      </c>
      <c r="Z26" s="7" t="str">
        <f t="shared" si="17"/>
        <v/>
      </c>
      <c r="AA26" s="6" t="str">
        <f t="shared" si="18"/>
        <v/>
      </c>
      <c r="AB26" s="147" t="str">
        <f t="shared" si="8"/>
        <v/>
      </c>
      <c r="AC26" s="6" t="str">
        <f t="shared" si="19"/>
        <v/>
      </c>
      <c r="AD26" s="6" t="str">
        <f t="shared" si="20"/>
        <v/>
      </c>
      <c r="AE26" s="7" t="str">
        <f t="shared" si="12"/>
        <v/>
      </c>
      <c r="AF26" s="6" t="str">
        <f t="shared" si="13"/>
        <v/>
      </c>
      <c r="AG26" s="7" t="str">
        <f t="shared" si="14"/>
        <v/>
      </c>
      <c r="AH26" s="113" t="str">
        <f t="shared" si="15"/>
        <v/>
      </c>
    </row>
    <row r="27" spans="1:34" ht="13.9" customHeight="1" x14ac:dyDescent="0.25">
      <c r="A27" s="656" t="s">
        <v>206</v>
      </c>
      <c r="B27" s="210" t="s">
        <v>66</v>
      </c>
      <c r="C27" s="227"/>
      <c r="D27" s="227"/>
      <c r="E27" s="227"/>
      <c r="F27" s="227"/>
      <c r="G27" s="228"/>
      <c r="H27" s="228"/>
      <c r="I27" s="228"/>
      <c r="J27" s="197"/>
      <c r="K27" s="228"/>
      <c r="L27" s="228"/>
      <c r="M27" s="228"/>
      <c r="N27" s="227"/>
      <c r="O27" s="227"/>
      <c r="P27" s="227"/>
      <c r="Q27" s="227"/>
      <c r="R27" s="227"/>
      <c r="S27" s="227"/>
      <c r="T27" s="227"/>
      <c r="U27" s="229"/>
      <c r="V27" s="1"/>
      <c r="W27" s="114" t="str">
        <f>IF($C27=0,"",F27/$C27)</f>
        <v/>
      </c>
      <c r="X27" s="11"/>
      <c r="Y27" s="11"/>
      <c r="Z27" s="149"/>
      <c r="AA27" s="11"/>
      <c r="AB27" s="11"/>
      <c r="AC27" s="11"/>
      <c r="AD27" s="11"/>
      <c r="AE27" s="148" t="str">
        <f>IF((N27+O27+P27+Q27)=0,"",1-(Q27/(N27+O27+P27+Q27)))</f>
        <v/>
      </c>
      <c r="AF27" s="146" t="str">
        <f>IF((N27+O27+P27)=0,"",(N27+O27)/(N27+O27+P27))</f>
        <v/>
      </c>
      <c r="AG27" s="148" t="str">
        <f>IF((R27+S27+T27+U27)=0,"",1-(U27/(R27+S27+T27+U27)))</f>
        <v/>
      </c>
      <c r="AH27" s="156" t="str">
        <f>IF((R27+S27+T27)=0,"",(S27+R27)/(R27+S27+T27))</f>
        <v/>
      </c>
    </row>
    <row r="28" spans="1:34" ht="13.9" customHeight="1" x14ac:dyDescent="0.25">
      <c r="A28" s="656"/>
      <c r="B28" s="214" t="s">
        <v>67</v>
      </c>
      <c r="C28" s="225"/>
      <c r="D28" s="225"/>
      <c r="E28" s="225"/>
      <c r="F28" s="225"/>
      <c r="G28" s="225"/>
      <c r="H28" s="225"/>
      <c r="I28" s="225"/>
      <c r="J28" s="198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6"/>
      <c r="V28" s="1"/>
      <c r="W28" s="112" t="str">
        <f>IF($C28=0,"",F28/$C28)</f>
        <v/>
      </c>
      <c r="X28" s="6" t="str">
        <f t="shared" si="21"/>
        <v/>
      </c>
      <c r="Y28" s="6" t="str">
        <f>IF($G28=0,"",H28/$G28)</f>
        <v/>
      </c>
      <c r="Z28" s="7" t="str">
        <f>IF((I28+K28+L28+M28)=0,"",1-(M28/(I28+K28+L28+M28)))</f>
        <v/>
      </c>
      <c r="AA28" s="6" t="str">
        <f t="shared" si="18"/>
        <v/>
      </c>
      <c r="AB28" s="147" t="str">
        <f t="shared" si="8"/>
        <v/>
      </c>
      <c r="AC28" s="6" t="str">
        <f t="shared" si="19"/>
        <v/>
      </c>
      <c r="AD28" s="6" t="str">
        <f>IF(($I28+$K28+$L28)=0,"",($I28+$K28)/($I28+$K28+$L28))</f>
        <v/>
      </c>
      <c r="AE28" s="7" t="str">
        <f>IF((N28+O28+P28+Q28)=0,"",1-(Q28/(N28+O28+P28+Q28)))</f>
        <v/>
      </c>
      <c r="AF28" s="6" t="str">
        <f>IF((N28+O28+P28)=0,"",(N28+O28)/(N28+O28+P28))</f>
        <v/>
      </c>
      <c r="AG28" s="7" t="str">
        <f>IF((R28+S28+T28+U28)=0,"",1-(U28/(R28+S28+T28+U28)))</f>
        <v/>
      </c>
      <c r="AH28" s="113" t="str">
        <f>IF((R28+S28+T28)=0,"",(S28+R28)/(R28+S28+T28))</f>
        <v/>
      </c>
    </row>
    <row r="29" spans="1:34" ht="13.9" customHeight="1" x14ac:dyDescent="0.25">
      <c r="A29" s="656" t="s">
        <v>207</v>
      </c>
      <c r="B29" s="210" t="s">
        <v>66</v>
      </c>
      <c r="C29" s="227"/>
      <c r="D29" s="227"/>
      <c r="E29" s="227"/>
      <c r="F29" s="227"/>
      <c r="G29" s="228"/>
      <c r="H29" s="228"/>
      <c r="I29" s="228"/>
      <c r="J29" s="197"/>
      <c r="K29" s="228"/>
      <c r="L29" s="228"/>
      <c r="M29" s="228"/>
      <c r="N29" s="227"/>
      <c r="O29" s="227"/>
      <c r="P29" s="227"/>
      <c r="Q29" s="227"/>
      <c r="R29" s="227"/>
      <c r="S29" s="227"/>
      <c r="T29" s="227"/>
      <c r="U29" s="229"/>
      <c r="V29" s="1"/>
      <c r="W29" s="114" t="str">
        <f>IF($C29=0,"",F29/$C29)</f>
        <v/>
      </c>
      <c r="X29" s="11"/>
      <c r="Y29" s="11"/>
      <c r="Z29" s="149"/>
      <c r="AA29" s="11"/>
      <c r="AB29" s="11"/>
      <c r="AC29" s="11"/>
      <c r="AD29" s="11"/>
      <c r="AE29" s="148" t="str">
        <f>IF((N29+O29+P29+Q29)=0,"",1-(Q29/(N29+O29+P29+Q29)))</f>
        <v/>
      </c>
      <c r="AF29" s="146" t="str">
        <f>IF((N29+O29+P29)=0,"",(N29+O29)/(N29+O29+P29))</f>
        <v/>
      </c>
      <c r="AG29" s="148" t="str">
        <f>IF((R29+S29+T29+U29)=0,"",1-(U29/(R29+S29+T29+U29)))</f>
        <v/>
      </c>
      <c r="AH29" s="156" t="str">
        <f>IF((R29+S29+T29)=0,"",(S29+R29)/(R29+S29+T29))</f>
        <v/>
      </c>
    </row>
    <row r="30" spans="1:34" ht="13.9" customHeight="1" x14ac:dyDescent="0.25">
      <c r="A30" s="656"/>
      <c r="B30" s="214" t="s">
        <v>67</v>
      </c>
      <c r="C30" s="225"/>
      <c r="D30" s="225"/>
      <c r="E30" s="225"/>
      <c r="F30" s="225"/>
      <c r="G30" s="225"/>
      <c r="H30" s="225"/>
      <c r="I30" s="225"/>
      <c r="J30" s="198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6"/>
      <c r="V30" s="1"/>
      <c r="W30" s="112" t="str">
        <f>IF($C30=0,"",F30/$C30)</f>
        <v/>
      </c>
      <c r="X30" s="6" t="str">
        <f t="shared" si="21"/>
        <v/>
      </c>
      <c r="Y30" s="6" t="str">
        <f>IF($G30=0,"",H30/$G30)</f>
        <v/>
      </c>
      <c r="Z30" s="7" t="str">
        <f>IF((I30+K30+L30+M30)=0,"",1-(M30/(I30+K30+L30+M30)))</f>
        <v/>
      </c>
      <c r="AA30" s="6" t="str">
        <f t="shared" si="18"/>
        <v/>
      </c>
      <c r="AB30" s="147" t="str">
        <f t="shared" si="8"/>
        <v/>
      </c>
      <c r="AC30" s="6" t="str">
        <f t="shared" si="19"/>
        <v/>
      </c>
      <c r="AD30" s="6" t="str">
        <f>IF(($I30+$K30+$L30)=0,"",($I30+$K30)/($I30+$K30+$L30))</f>
        <v/>
      </c>
      <c r="AE30" s="7" t="str">
        <f>IF((N30+O30+P30+Q30)=0,"",1-(Q30/(N30+O30+P30+Q30)))</f>
        <v/>
      </c>
      <c r="AF30" s="6" t="str">
        <f>IF((N30+O30+P30)=0,"",(N30+O30)/(N30+O30+P30))</f>
        <v/>
      </c>
      <c r="AG30" s="7" t="str">
        <f>IF((R30+S30+T30+U30)=0,"",1-(U30/(R30+S30+T30+U30)))</f>
        <v/>
      </c>
      <c r="AH30" s="113" t="str">
        <f>IF((R30+S30+T30)=0,"",(S30+R30)/(R30+S30+T30))</f>
        <v/>
      </c>
    </row>
    <row r="31" spans="1:34" ht="13.9" customHeight="1" x14ac:dyDescent="0.25">
      <c r="A31" s="656" t="s">
        <v>208</v>
      </c>
      <c r="B31" s="210" t="s">
        <v>66</v>
      </c>
      <c r="C31" s="227"/>
      <c r="D31" s="227"/>
      <c r="E31" s="227"/>
      <c r="F31" s="227"/>
      <c r="G31" s="228"/>
      <c r="H31" s="228"/>
      <c r="I31" s="228"/>
      <c r="J31" s="174"/>
      <c r="K31" s="228"/>
      <c r="L31" s="228"/>
      <c r="M31" s="228"/>
      <c r="N31" s="227"/>
      <c r="O31" s="227"/>
      <c r="P31" s="227"/>
      <c r="Q31" s="227"/>
      <c r="R31" s="227"/>
      <c r="S31" s="227"/>
      <c r="T31" s="227"/>
      <c r="U31" s="229"/>
      <c r="V31" s="1"/>
      <c r="W31" s="114" t="str">
        <f t="shared" si="21"/>
        <v/>
      </c>
      <c r="X31" s="11"/>
      <c r="Y31" s="11"/>
      <c r="Z31" s="149"/>
      <c r="AA31" s="11"/>
      <c r="AB31" s="11"/>
      <c r="AC31" s="11"/>
      <c r="AD31" s="11"/>
      <c r="AE31" s="148" t="str">
        <f t="shared" si="12"/>
        <v/>
      </c>
      <c r="AF31" s="146" t="str">
        <f t="shared" si="13"/>
        <v/>
      </c>
      <c r="AG31" s="148" t="str">
        <f t="shared" si="14"/>
        <v/>
      </c>
      <c r="AH31" s="156" t="str">
        <f t="shared" si="15"/>
        <v/>
      </c>
    </row>
    <row r="32" spans="1:34" ht="13.9" customHeight="1" x14ac:dyDescent="0.25">
      <c r="A32" s="656"/>
      <c r="B32" s="214" t="s">
        <v>67</v>
      </c>
      <c r="C32" s="225"/>
      <c r="D32" s="225"/>
      <c r="E32" s="225"/>
      <c r="F32" s="225"/>
      <c r="G32" s="225"/>
      <c r="H32" s="225"/>
      <c r="I32" s="225"/>
      <c r="J32" s="16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6"/>
      <c r="V32" s="1"/>
      <c r="W32" s="112" t="str">
        <f t="shared" si="21"/>
        <v/>
      </c>
      <c r="X32" s="6" t="str">
        <f t="shared" si="21"/>
        <v/>
      </c>
      <c r="Y32" s="6" t="str">
        <f t="shared" si="16"/>
        <v/>
      </c>
      <c r="Z32" s="7" t="str">
        <f t="shared" si="17"/>
        <v/>
      </c>
      <c r="AA32" s="6" t="str">
        <f t="shared" si="18"/>
        <v/>
      </c>
      <c r="AB32" s="147" t="str">
        <f t="shared" si="8"/>
        <v/>
      </c>
      <c r="AC32" s="6" t="str">
        <f t="shared" si="19"/>
        <v/>
      </c>
      <c r="AD32" s="6" t="str">
        <f t="shared" si="20"/>
        <v/>
      </c>
      <c r="AE32" s="7" t="str">
        <f t="shared" si="12"/>
        <v/>
      </c>
      <c r="AF32" s="6" t="str">
        <f t="shared" si="13"/>
        <v/>
      </c>
      <c r="AG32" s="7" t="str">
        <f t="shared" si="14"/>
        <v/>
      </c>
      <c r="AH32" s="113" t="str">
        <f t="shared" si="15"/>
        <v/>
      </c>
    </row>
    <row r="33" spans="1:34" ht="13.9" customHeight="1" x14ac:dyDescent="0.25">
      <c r="A33" s="656" t="s">
        <v>209</v>
      </c>
      <c r="B33" s="210" t="s">
        <v>66</v>
      </c>
      <c r="C33" s="227"/>
      <c r="D33" s="227"/>
      <c r="E33" s="227"/>
      <c r="F33" s="227"/>
      <c r="G33" s="228"/>
      <c r="H33" s="228"/>
      <c r="I33" s="228"/>
      <c r="J33" s="167"/>
      <c r="K33" s="228"/>
      <c r="L33" s="228"/>
      <c r="M33" s="228"/>
      <c r="N33" s="227"/>
      <c r="O33" s="227"/>
      <c r="P33" s="227"/>
      <c r="Q33" s="227"/>
      <c r="R33" s="227"/>
      <c r="S33" s="227"/>
      <c r="T33" s="227"/>
      <c r="U33" s="229"/>
      <c r="V33" s="1"/>
      <c r="W33" s="114" t="str">
        <f t="shared" si="21"/>
        <v/>
      </c>
      <c r="X33" s="11"/>
      <c r="Y33" s="11"/>
      <c r="Z33" s="149"/>
      <c r="AA33" s="11"/>
      <c r="AB33" s="11"/>
      <c r="AC33" s="11"/>
      <c r="AD33" s="11"/>
      <c r="AE33" s="148" t="str">
        <f t="shared" si="12"/>
        <v/>
      </c>
      <c r="AF33" s="146" t="str">
        <f t="shared" si="13"/>
        <v/>
      </c>
      <c r="AG33" s="148" t="str">
        <f t="shared" si="14"/>
        <v/>
      </c>
      <c r="AH33" s="156" t="str">
        <f t="shared" si="15"/>
        <v/>
      </c>
    </row>
    <row r="34" spans="1:34" ht="13.9" customHeight="1" x14ac:dyDescent="0.25">
      <c r="A34" s="656"/>
      <c r="B34" s="214" t="s">
        <v>67</v>
      </c>
      <c r="C34" s="225"/>
      <c r="D34" s="225"/>
      <c r="E34" s="225"/>
      <c r="F34" s="225"/>
      <c r="G34" s="225"/>
      <c r="H34" s="225"/>
      <c r="I34" s="225"/>
      <c r="J34" s="16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6"/>
      <c r="V34" s="1"/>
      <c r="W34" s="112" t="str">
        <f t="shared" si="21"/>
        <v/>
      </c>
      <c r="X34" s="6" t="str">
        <f t="shared" si="21"/>
        <v/>
      </c>
      <c r="Y34" s="6" t="str">
        <f t="shared" si="16"/>
        <v/>
      </c>
      <c r="Z34" s="7" t="str">
        <f t="shared" si="17"/>
        <v/>
      </c>
      <c r="AA34" s="6" t="str">
        <f t="shared" si="18"/>
        <v/>
      </c>
      <c r="AB34" s="147" t="str">
        <f t="shared" si="8"/>
        <v/>
      </c>
      <c r="AC34" s="6" t="str">
        <f t="shared" si="19"/>
        <v/>
      </c>
      <c r="AD34" s="6" t="str">
        <f t="shared" si="20"/>
        <v/>
      </c>
      <c r="AE34" s="7" t="str">
        <f t="shared" si="12"/>
        <v/>
      </c>
      <c r="AF34" s="6" t="str">
        <f t="shared" si="13"/>
        <v/>
      </c>
      <c r="AG34" s="7" t="str">
        <f t="shared" si="14"/>
        <v/>
      </c>
      <c r="AH34" s="113" t="str">
        <f t="shared" si="15"/>
        <v/>
      </c>
    </row>
    <row r="35" spans="1:34" ht="13.9" customHeight="1" x14ac:dyDescent="0.25">
      <c r="A35" s="656" t="s">
        <v>210</v>
      </c>
      <c r="B35" s="210" t="s">
        <v>66</v>
      </c>
      <c r="C35" s="227"/>
      <c r="D35" s="227"/>
      <c r="E35" s="227"/>
      <c r="F35" s="227"/>
      <c r="G35" s="228"/>
      <c r="H35" s="228"/>
      <c r="I35" s="228"/>
      <c r="J35" s="167"/>
      <c r="K35" s="228"/>
      <c r="L35" s="228"/>
      <c r="M35" s="228"/>
      <c r="N35" s="227"/>
      <c r="O35" s="227"/>
      <c r="P35" s="227"/>
      <c r="Q35" s="227"/>
      <c r="R35" s="227"/>
      <c r="S35" s="227"/>
      <c r="T35" s="227"/>
      <c r="U35" s="229"/>
      <c r="V35" s="1"/>
      <c r="W35" s="114" t="str">
        <f t="shared" si="21"/>
        <v/>
      </c>
      <c r="X35" s="11"/>
      <c r="Y35" s="11"/>
      <c r="Z35" s="217"/>
      <c r="AA35" s="11"/>
      <c r="AB35" s="11"/>
      <c r="AC35" s="11"/>
      <c r="AD35" s="11"/>
      <c r="AE35" s="218" t="str">
        <f t="shared" si="12"/>
        <v/>
      </c>
      <c r="AF35" s="146" t="str">
        <f t="shared" si="13"/>
        <v/>
      </c>
      <c r="AG35" s="218" t="str">
        <f t="shared" si="14"/>
        <v/>
      </c>
      <c r="AH35" s="156" t="str">
        <f t="shared" si="15"/>
        <v/>
      </c>
    </row>
    <row r="36" spans="1:34" ht="13.9" customHeight="1" x14ac:dyDescent="0.25">
      <c r="A36" s="656"/>
      <c r="B36" s="214" t="s">
        <v>67</v>
      </c>
      <c r="C36" s="225"/>
      <c r="D36" s="225"/>
      <c r="E36" s="225"/>
      <c r="F36" s="225"/>
      <c r="G36" s="225"/>
      <c r="H36" s="225"/>
      <c r="I36" s="225"/>
      <c r="J36" s="16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6"/>
      <c r="V36" s="1"/>
      <c r="W36" s="112" t="str">
        <f t="shared" si="21"/>
        <v/>
      </c>
      <c r="X36" s="6" t="str">
        <f t="shared" si="21"/>
        <v/>
      </c>
      <c r="Y36" s="6" t="str">
        <f t="shared" si="16"/>
        <v/>
      </c>
      <c r="Z36" s="7" t="str">
        <f t="shared" si="17"/>
        <v/>
      </c>
      <c r="AA36" s="6" t="str">
        <f t="shared" si="18"/>
        <v/>
      </c>
      <c r="AB36" s="147" t="str">
        <f t="shared" si="8"/>
        <v/>
      </c>
      <c r="AC36" s="6" t="str">
        <f t="shared" si="19"/>
        <v/>
      </c>
      <c r="AD36" s="6" t="str">
        <f t="shared" si="20"/>
        <v/>
      </c>
      <c r="AE36" s="7" t="str">
        <f t="shared" si="12"/>
        <v/>
      </c>
      <c r="AF36" s="6" t="str">
        <f t="shared" si="13"/>
        <v/>
      </c>
      <c r="AG36" s="7" t="str">
        <f t="shared" si="14"/>
        <v/>
      </c>
      <c r="AH36" s="113" t="str">
        <f t="shared" si="15"/>
        <v/>
      </c>
    </row>
    <row r="37" spans="1:34" ht="13.9" customHeight="1" x14ac:dyDescent="0.25">
      <c r="A37" s="656" t="s">
        <v>211</v>
      </c>
      <c r="B37" s="210" t="s">
        <v>66</v>
      </c>
      <c r="C37" s="227"/>
      <c r="D37" s="227"/>
      <c r="E37" s="227"/>
      <c r="F37" s="227"/>
      <c r="G37" s="228"/>
      <c r="H37" s="228"/>
      <c r="I37" s="228"/>
      <c r="J37" s="167"/>
      <c r="K37" s="228"/>
      <c r="L37" s="228"/>
      <c r="M37" s="228"/>
      <c r="N37" s="227"/>
      <c r="O37" s="227"/>
      <c r="P37" s="227"/>
      <c r="Q37" s="227"/>
      <c r="R37" s="227"/>
      <c r="S37" s="227"/>
      <c r="T37" s="227"/>
      <c r="U37" s="229"/>
      <c r="V37" s="1"/>
      <c r="W37" s="114" t="str">
        <f t="shared" si="21"/>
        <v/>
      </c>
      <c r="X37" s="11"/>
      <c r="Y37" s="11"/>
      <c r="Z37" s="149"/>
      <c r="AA37" s="11"/>
      <c r="AB37" s="11"/>
      <c r="AC37" s="11"/>
      <c r="AD37" s="11"/>
      <c r="AE37" s="148" t="str">
        <f t="shared" si="12"/>
        <v/>
      </c>
      <c r="AF37" s="146" t="str">
        <f t="shared" si="13"/>
        <v/>
      </c>
      <c r="AG37" s="148" t="str">
        <f t="shared" si="14"/>
        <v/>
      </c>
      <c r="AH37" s="156" t="str">
        <f t="shared" si="15"/>
        <v/>
      </c>
    </row>
    <row r="38" spans="1:34" ht="13.9" customHeight="1" x14ac:dyDescent="0.25">
      <c r="A38" s="656"/>
      <c r="B38" s="214" t="s">
        <v>67</v>
      </c>
      <c r="C38" s="230"/>
      <c r="D38" s="230"/>
      <c r="E38" s="230"/>
      <c r="F38" s="230"/>
      <c r="G38" s="230"/>
      <c r="H38" s="230"/>
      <c r="I38" s="230"/>
      <c r="J38" s="165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1"/>
      <c r="V38" s="1"/>
      <c r="W38" s="112" t="str">
        <f t="shared" si="21"/>
        <v/>
      </c>
      <c r="X38" s="6" t="str">
        <f t="shared" si="21"/>
        <v/>
      </c>
      <c r="Y38" s="6" t="str">
        <f t="shared" si="16"/>
        <v/>
      </c>
      <c r="Z38" s="7" t="str">
        <f t="shared" si="17"/>
        <v/>
      </c>
      <c r="AA38" s="6" t="str">
        <f t="shared" si="18"/>
        <v/>
      </c>
      <c r="AB38" s="147" t="str">
        <f t="shared" si="8"/>
        <v/>
      </c>
      <c r="AC38" s="6" t="str">
        <f t="shared" si="19"/>
        <v/>
      </c>
      <c r="AD38" s="6" t="str">
        <f t="shared" si="20"/>
        <v/>
      </c>
      <c r="AE38" s="7" t="str">
        <f t="shared" si="12"/>
        <v/>
      </c>
      <c r="AF38" s="6" t="str">
        <f t="shared" si="13"/>
        <v/>
      </c>
      <c r="AG38" s="7" t="str">
        <f t="shared" si="14"/>
        <v/>
      </c>
      <c r="AH38" s="113" t="str">
        <f t="shared" si="15"/>
        <v/>
      </c>
    </row>
    <row r="39" spans="1:34" ht="13.9" customHeight="1" x14ac:dyDescent="0.25">
      <c r="A39" s="656" t="s">
        <v>212</v>
      </c>
      <c r="B39" s="210" t="s">
        <v>66</v>
      </c>
      <c r="C39" s="227"/>
      <c r="D39" s="227"/>
      <c r="E39" s="227"/>
      <c r="F39" s="227"/>
      <c r="G39" s="228"/>
      <c r="H39" s="228"/>
      <c r="I39" s="228"/>
      <c r="J39" s="167"/>
      <c r="K39" s="228"/>
      <c r="L39" s="228"/>
      <c r="M39" s="228"/>
      <c r="N39" s="227"/>
      <c r="O39" s="227"/>
      <c r="P39" s="227"/>
      <c r="Q39" s="227"/>
      <c r="R39" s="227"/>
      <c r="S39" s="227"/>
      <c r="T39" s="227"/>
      <c r="U39" s="229"/>
      <c r="V39" s="1"/>
      <c r="W39" s="114" t="str">
        <f t="shared" si="21"/>
        <v/>
      </c>
      <c r="X39" s="11"/>
      <c r="Y39" s="11"/>
      <c r="Z39" s="149"/>
      <c r="AA39" s="11"/>
      <c r="AB39" s="11"/>
      <c r="AC39" s="11"/>
      <c r="AD39" s="11"/>
      <c r="AE39" s="148" t="str">
        <f t="shared" si="12"/>
        <v/>
      </c>
      <c r="AF39" s="146" t="str">
        <f t="shared" si="13"/>
        <v/>
      </c>
      <c r="AG39" s="148" t="str">
        <f t="shared" si="14"/>
        <v/>
      </c>
      <c r="AH39" s="156" t="str">
        <f t="shared" si="15"/>
        <v/>
      </c>
    </row>
    <row r="40" spans="1:34" ht="13.9" customHeight="1" x14ac:dyDescent="0.25">
      <c r="A40" s="656"/>
      <c r="B40" s="214" t="s">
        <v>67</v>
      </c>
      <c r="C40" s="230"/>
      <c r="D40" s="230"/>
      <c r="E40" s="230"/>
      <c r="F40" s="230"/>
      <c r="G40" s="230"/>
      <c r="H40" s="230"/>
      <c r="I40" s="230"/>
      <c r="J40" s="165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1"/>
      <c r="V40" s="1"/>
      <c r="W40" s="112" t="str">
        <f t="shared" si="21"/>
        <v/>
      </c>
      <c r="X40" s="6" t="str">
        <f t="shared" si="21"/>
        <v/>
      </c>
      <c r="Y40" s="6" t="str">
        <f t="shared" si="16"/>
        <v/>
      </c>
      <c r="Z40" s="7" t="str">
        <f t="shared" si="17"/>
        <v/>
      </c>
      <c r="AA40" s="6" t="str">
        <f t="shared" si="18"/>
        <v/>
      </c>
      <c r="AB40" s="147" t="str">
        <f t="shared" si="8"/>
        <v/>
      </c>
      <c r="AC40" s="6" t="str">
        <f t="shared" si="19"/>
        <v/>
      </c>
      <c r="AD40" s="6" t="str">
        <f t="shared" si="20"/>
        <v/>
      </c>
      <c r="AE40" s="7" t="str">
        <f t="shared" si="12"/>
        <v/>
      </c>
      <c r="AF40" s="6" t="str">
        <f t="shared" si="13"/>
        <v/>
      </c>
      <c r="AG40" s="7" t="str">
        <f t="shared" si="14"/>
        <v/>
      </c>
      <c r="AH40" s="113" t="str">
        <f t="shared" si="15"/>
        <v/>
      </c>
    </row>
    <row r="41" spans="1:34" ht="13.9" customHeight="1" x14ac:dyDescent="0.25">
      <c r="A41" s="656" t="s">
        <v>213</v>
      </c>
      <c r="B41" s="210" t="s">
        <v>66</v>
      </c>
      <c r="C41" s="227"/>
      <c r="D41" s="227"/>
      <c r="E41" s="227"/>
      <c r="F41" s="227"/>
      <c r="G41" s="228"/>
      <c r="H41" s="228"/>
      <c r="I41" s="228"/>
      <c r="J41" s="167"/>
      <c r="K41" s="228"/>
      <c r="L41" s="228"/>
      <c r="M41" s="228"/>
      <c r="N41" s="227"/>
      <c r="O41" s="227"/>
      <c r="P41" s="227"/>
      <c r="Q41" s="227"/>
      <c r="R41" s="227"/>
      <c r="S41" s="227"/>
      <c r="T41" s="227"/>
      <c r="U41" s="229"/>
      <c r="V41" s="1"/>
      <c r="W41" s="114" t="str">
        <f t="shared" si="21"/>
        <v/>
      </c>
      <c r="X41" s="11"/>
      <c r="Y41" s="11"/>
      <c r="Z41" s="149"/>
      <c r="AA41" s="11"/>
      <c r="AB41" s="11"/>
      <c r="AC41" s="11"/>
      <c r="AD41" s="11"/>
      <c r="AE41" s="148" t="str">
        <f t="shared" si="12"/>
        <v/>
      </c>
      <c r="AF41" s="146" t="str">
        <f t="shared" si="13"/>
        <v/>
      </c>
      <c r="AG41" s="148" t="str">
        <f t="shared" si="14"/>
        <v/>
      </c>
      <c r="AH41" s="156" t="str">
        <f t="shared" si="15"/>
        <v/>
      </c>
    </row>
    <row r="42" spans="1:34" ht="13.9" customHeight="1" x14ac:dyDescent="0.25">
      <c r="A42" s="656"/>
      <c r="B42" s="214" t="s">
        <v>67</v>
      </c>
      <c r="C42" s="230"/>
      <c r="D42" s="230"/>
      <c r="E42" s="230"/>
      <c r="F42" s="230"/>
      <c r="G42" s="230"/>
      <c r="H42" s="230"/>
      <c r="I42" s="230"/>
      <c r="J42" s="165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1"/>
      <c r="V42" s="1"/>
      <c r="W42" s="112" t="str">
        <f t="shared" si="21"/>
        <v/>
      </c>
      <c r="X42" s="6" t="str">
        <f t="shared" si="21"/>
        <v/>
      </c>
      <c r="Y42" s="6" t="str">
        <f t="shared" si="16"/>
        <v/>
      </c>
      <c r="Z42" s="7" t="str">
        <f t="shared" si="17"/>
        <v/>
      </c>
      <c r="AA42" s="6" t="str">
        <f t="shared" si="18"/>
        <v/>
      </c>
      <c r="AB42" s="147" t="str">
        <f t="shared" si="8"/>
        <v/>
      </c>
      <c r="AC42" s="6" t="str">
        <f t="shared" si="19"/>
        <v/>
      </c>
      <c r="AD42" s="6" t="str">
        <f t="shared" si="20"/>
        <v/>
      </c>
      <c r="AE42" s="7" t="str">
        <f t="shared" si="12"/>
        <v/>
      </c>
      <c r="AF42" s="6" t="str">
        <f t="shared" si="13"/>
        <v/>
      </c>
      <c r="AG42" s="7" t="str">
        <f t="shared" si="14"/>
        <v/>
      </c>
      <c r="AH42" s="113" t="str">
        <f t="shared" si="15"/>
        <v/>
      </c>
    </row>
    <row r="43" spans="1:34" ht="13.9" customHeight="1" x14ac:dyDescent="0.25">
      <c r="A43" s="656" t="s">
        <v>214</v>
      </c>
      <c r="B43" s="210" t="s">
        <v>66</v>
      </c>
      <c r="C43" s="227"/>
      <c r="D43" s="227"/>
      <c r="E43" s="227"/>
      <c r="F43" s="227"/>
      <c r="G43" s="228"/>
      <c r="H43" s="228"/>
      <c r="I43" s="228"/>
      <c r="J43" s="167"/>
      <c r="K43" s="228"/>
      <c r="L43" s="228"/>
      <c r="M43" s="228"/>
      <c r="N43" s="227"/>
      <c r="O43" s="227"/>
      <c r="P43" s="227"/>
      <c r="Q43" s="227"/>
      <c r="R43" s="227"/>
      <c r="S43" s="227"/>
      <c r="T43" s="227"/>
      <c r="U43" s="229"/>
      <c r="V43" s="1"/>
      <c r="W43" s="114" t="str">
        <f t="shared" ref="W43:X47" si="22">IF($C43=0,"",F43/$C43)</f>
        <v/>
      </c>
      <c r="X43" s="11"/>
      <c r="Y43" s="11"/>
      <c r="Z43" s="149"/>
      <c r="AA43" s="11"/>
      <c r="AB43" s="11"/>
      <c r="AC43" s="11"/>
      <c r="AD43" s="11"/>
      <c r="AE43" s="148" t="str">
        <f t="shared" si="12"/>
        <v/>
      </c>
      <c r="AF43" s="146" t="str">
        <f t="shared" si="13"/>
        <v/>
      </c>
      <c r="AG43" s="148" t="str">
        <f t="shared" si="14"/>
        <v/>
      </c>
      <c r="AH43" s="156" t="str">
        <f t="shared" si="15"/>
        <v/>
      </c>
    </row>
    <row r="44" spans="1:34" ht="13.9" customHeight="1" thickBot="1" x14ac:dyDescent="0.3">
      <c r="A44" s="656"/>
      <c r="B44" s="214" t="s">
        <v>67</v>
      </c>
      <c r="C44" s="230"/>
      <c r="D44" s="230"/>
      <c r="E44" s="230"/>
      <c r="F44" s="230"/>
      <c r="G44" s="230"/>
      <c r="H44" s="230"/>
      <c r="I44" s="230"/>
      <c r="J44" s="165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1"/>
      <c r="V44" s="1"/>
      <c r="W44" s="112" t="str">
        <f t="shared" si="22"/>
        <v/>
      </c>
      <c r="X44" s="6" t="str">
        <f t="shared" si="22"/>
        <v/>
      </c>
      <c r="Y44" s="6" t="str">
        <f t="shared" si="16"/>
        <v/>
      </c>
      <c r="Z44" s="7" t="str">
        <f t="shared" si="17"/>
        <v/>
      </c>
      <c r="AA44" s="6" t="str">
        <f t="shared" si="18"/>
        <v/>
      </c>
      <c r="AB44" s="147" t="str">
        <f t="shared" si="8"/>
        <v/>
      </c>
      <c r="AC44" s="6" t="str">
        <f t="shared" si="19"/>
        <v/>
      </c>
      <c r="AD44" s="6" t="str">
        <f t="shared" si="20"/>
        <v/>
      </c>
      <c r="AE44" s="7" t="str">
        <f t="shared" si="12"/>
        <v/>
      </c>
      <c r="AF44" s="6" t="str">
        <f t="shared" si="13"/>
        <v/>
      </c>
      <c r="AG44" s="7" t="str">
        <f t="shared" si="14"/>
        <v/>
      </c>
      <c r="AH44" s="113" t="str">
        <f t="shared" si="15"/>
        <v/>
      </c>
    </row>
    <row r="45" spans="1:34" ht="13.9" customHeight="1" thickTop="1" x14ac:dyDescent="0.25">
      <c r="A45" s="638" t="s">
        <v>215</v>
      </c>
      <c r="B45" s="119" t="s">
        <v>66</v>
      </c>
      <c r="C45" s="232">
        <f>C3+C5+C7+C9+C11+C13+C15+C17+C19+C21+C23+C25+C27+C29+C31+C33+C35+C37+C39+C41+C43</f>
        <v>0</v>
      </c>
      <c r="D45" s="232">
        <f t="shared" ref="D45:U45" si="23">D3+D5+D7+D9+D11+D13+D15+D17+D19+D21+D23+D25+D27+D29+D31+D33+D35+D37+D39+D41+D43</f>
        <v>0</v>
      </c>
      <c r="E45" s="232">
        <f t="shared" si="23"/>
        <v>0</v>
      </c>
      <c r="F45" s="232">
        <f t="shared" si="23"/>
        <v>0</v>
      </c>
      <c r="G45" s="433">
        <f t="shared" si="23"/>
        <v>0</v>
      </c>
      <c r="H45" s="433">
        <f t="shared" si="23"/>
        <v>0</v>
      </c>
      <c r="I45" s="433">
        <f t="shared" si="23"/>
        <v>0</v>
      </c>
      <c r="J45" s="433">
        <f t="shared" si="23"/>
        <v>0</v>
      </c>
      <c r="K45" s="433">
        <f t="shared" si="23"/>
        <v>0</v>
      </c>
      <c r="L45" s="433">
        <f t="shared" si="23"/>
        <v>0</v>
      </c>
      <c r="M45" s="433">
        <f t="shared" si="23"/>
        <v>0</v>
      </c>
      <c r="N45" s="232">
        <f t="shared" si="23"/>
        <v>0</v>
      </c>
      <c r="O45" s="232">
        <f t="shared" si="23"/>
        <v>0</v>
      </c>
      <c r="P45" s="232">
        <f t="shared" si="23"/>
        <v>0</v>
      </c>
      <c r="Q45" s="232">
        <f t="shared" si="23"/>
        <v>0</v>
      </c>
      <c r="R45" s="232">
        <f t="shared" si="23"/>
        <v>0</v>
      </c>
      <c r="S45" s="232">
        <f t="shared" si="23"/>
        <v>0</v>
      </c>
      <c r="T45" s="232">
        <f t="shared" si="23"/>
        <v>0</v>
      </c>
      <c r="U45" s="232">
        <f t="shared" si="23"/>
        <v>0</v>
      </c>
      <c r="V45" s="239"/>
      <c r="W45" s="64" t="str">
        <f t="shared" si="22"/>
        <v/>
      </c>
      <c r="X45" s="109"/>
      <c r="Y45" s="65"/>
      <c r="Z45" s="107"/>
      <c r="AA45" s="109"/>
      <c r="AB45" s="109"/>
      <c r="AC45" s="109"/>
      <c r="AD45" s="65"/>
      <c r="AE45" s="108" t="str">
        <f t="shared" si="12"/>
        <v/>
      </c>
      <c r="AF45" s="66" t="str">
        <f t="shared" si="13"/>
        <v/>
      </c>
      <c r="AG45" s="108" t="str">
        <f t="shared" si="14"/>
        <v/>
      </c>
      <c r="AH45" s="67" t="str">
        <f t="shared" si="15"/>
        <v/>
      </c>
    </row>
    <row r="46" spans="1:34" s="33" customFormat="1" ht="13.9" customHeight="1" thickBot="1" x14ac:dyDescent="0.3">
      <c r="A46" s="639"/>
      <c r="B46" s="59" t="s">
        <v>67</v>
      </c>
      <c r="C46" s="233">
        <f>C4+C6+C8+C10+C12+C14+C16+C18+C20+C22+C24+C26+C28+C30+C32+C34+C36+C38+C40+C42+C44</f>
        <v>0</v>
      </c>
      <c r="D46" s="233">
        <f t="shared" ref="D46:U46" si="24">D4+D6+D8+D10+D12+D14+D16+D18+D20+D22+D24+D26+D28+D30+D32+D34+D36+D38+D40+D42+D44</f>
        <v>0</v>
      </c>
      <c r="E46" s="233">
        <f t="shared" si="24"/>
        <v>0</v>
      </c>
      <c r="F46" s="233">
        <f t="shared" si="24"/>
        <v>0</v>
      </c>
      <c r="G46" s="233">
        <f t="shared" si="24"/>
        <v>0</v>
      </c>
      <c r="H46" s="233">
        <f t="shared" si="24"/>
        <v>0</v>
      </c>
      <c r="I46" s="233">
        <f t="shared" si="24"/>
        <v>0</v>
      </c>
      <c r="J46" s="233">
        <f t="shared" si="24"/>
        <v>0</v>
      </c>
      <c r="K46" s="233">
        <f t="shared" si="24"/>
        <v>0</v>
      </c>
      <c r="L46" s="233">
        <f t="shared" si="24"/>
        <v>0</v>
      </c>
      <c r="M46" s="233">
        <f t="shared" si="24"/>
        <v>0</v>
      </c>
      <c r="N46" s="233">
        <f t="shared" si="24"/>
        <v>0</v>
      </c>
      <c r="O46" s="233">
        <f t="shared" si="24"/>
        <v>0</v>
      </c>
      <c r="P46" s="233">
        <f t="shared" si="24"/>
        <v>0</v>
      </c>
      <c r="Q46" s="233">
        <f t="shared" si="24"/>
        <v>0</v>
      </c>
      <c r="R46" s="233">
        <f t="shared" si="24"/>
        <v>0</v>
      </c>
      <c r="S46" s="233">
        <f t="shared" si="24"/>
        <v>0</v>
      </c>
      <c r="T46" s="233">
        <f t="shared" si="24"/>
        <v>0</v>
      </c>
      <c r="U46" s="233">
        <f t="shared" si="24"/>
        <v>0</v>
      </c>
      <c r="V46" s="240"/>
      <c r="W46" s="68" t="str">
        <f t="shared" si="22"/>
        <v/>
      </c>
      <c r="X46" s="150" t="str">
        <f t="shared" si="22"/>
        <v/>
      </c>
      <c r="Y46" s="3" t="str">
        <f t="shared" si="16"/>
        <v/>
      </c>
      <c r="Z46" s="30" t="str">
        <f t="shared" si="17"/>
        <v/>
      </c>
      <c r="AA46" s="150" t="str">
        <f t="shared" si="18"/>
        <v/>
      </c>
      <c r="AB46" s="152" t="str">
        <f t="shared" si="8"/>
        <v/>
      </c>
      <c r="AC46" s="150" t="str">
        <f t="shared" si="19"/>
        <v/>
      </c>
      <c r="AD46" s="3" t="str">
        <f t="shared" si="20"/>
        <v/>
      </c>
      <c r="AE46" s="30" t="str">
        <f t="shared" si="12"/>
        <v/>
      </c>
      <c r="AF46" s="3" t="str">
        <f t="shared" si="13"/>
        <v/>
      </c>
      <c r="AG46" s="30" t="str">
        <f t="shared" si="14"/>
        <v/>
      </c>
      <c r="AH46" s="69" t="str">
        <f t="shared" si="15"/>
        <v/>
      </c>
    </row>
    <row r="47" spans="1:34" s="1" customFormat="1" ht="10.9" customHeight="1" thickTop="1" thickBot="1" x14ac:dyDescent="0.3">
      <c r="A47" s="640"/>
      <c r="B47" s="61" t="s">
        <v>68</v>
      </c>
      <c r="C47" s="234">
        <f>C45+C46</f>
        <v>0</v>
      </c>
      <c r="D47" s="234">
        <f t="shared" ref="D47:U47" si="25">D45+D46</f>
        <v>0</v>
      </c>
      <c r="E47" s="234">
        <f t="shared" si="25"/>
        <v>0</v>
      </c>
      <c r="F47" s="234">
        <f t="shared" si="25"/>
        <v>0</v>
      </c>
      <c r="G47" s="234">
        <f t="shared" si="25"/>
        <v>0</v>
      </c>
      <c r="H47" s="234">
        <f t="shared" si="25"/>
        <v>0</v>
      </c>
      <c r="I47" s="234">
        <f t="shared" si="25"/>
        <v>0</v>
      </c>
      <c r="J47" s="234">
        <f t="shared" si="25"/>
        <v>0</v>
      </c>
      <c r="K47" s="234">
        <f t="shared" si="25"/>
        <v>0</v>
      </c>
      <c r="L47" s="234">
        <f t="shared" si="25"/>
        <v>0</v>
      </c>
      <c r="M47" s="234">
        <f t="shared" si="25"/>
        <v>0</v>
      </c>
      <c r="N47" s="234">
        <f t="shared" si="25"/>
        <v>0</v>
      </c>
      <c r="O47" s="234">
        <f t="shared" si="25"/>
        <v>0</v>
      </c>
      <c r="P47" s="234">
        <f t="shared" si="25"/>
        <v>0</v>
      </c>
      <c r="Q47" s="234">
        <f t="shared" si="25"/>
        <v>0</v>
      </c>
      <c r="R47" s="234">
        <f t="shared" si="25"/>
        <v>0</v>
      </c>
      <c r="S47" s="234">
        <f t="shared" si="25"/>
        <v>0</v>
      </c>
      <c r="T47" s="234">
        <f t="shared" si="25"/>
        <v>0</v>
      </c>
      <c r="U47" s="234">
        <f t="shared" si="25"/>
        <v>0</v>
      </c>
      <c r="V47" s="241"/>
      <c r="W47" s="70" t="str">
        <f t="shared" si="22"/>
        <v/>
      </c>
      <c r="X47" s="179" t="str">
        <f>IF($C47=0,"",G47/$C46)</f>
        <v/>
      </c>
      <c r="Y47" s="71" t="str">
        <f t="shared" si="16"/>
        <v/>
      </c>
      <c r="Z47" s="72" t="str">
        <f t="shared" si="17"/>
        <v/>
      </c>
      <c r="AA47" s="35" t="str">
        <f t="shared" si="18"/>
        <v/>
      </c>
      <c r="AB47" s="179" t="str">
        <f t="shared" si="8"/>
        <v/>
      </c>
      <c r="AC47" s="35" t="str">
        <f t="shared" si="19"/>
        <v/>
      </c>
      <c r="AD47" s="71" t="str">
        <f t="shared" si="20"/>
        <v/>
      </c>
      <c r="AE47" s="72" t="str">
        <f t="shared" si="12"/>
        <v/>
      </c>
      <c r="AF47" s="71" t="str">
        <f t="shared" si="13"/>
        <v/>
      </c>
      <c r="AG47" s="72" t="str">
        <f t="shared" si="14"/>
        <v/>
      </c>
      <c r="AH47" s="73" t="str">
        <f t="shared" si="15"/>
        <v/>
      </c>
    </row>
    <row r="48" spans="1:34" ht="15.75" thickTop="1" x14ac:dyDescent="0.25"/>
  </sheetData>
  <mergeCells count="30">
    <mergeCell ref="A31:A32"/>
    <mergeCell ref="A45:A47"/>
    <mergeCell ref="A33:A34"/>
    <mergeCell ref="A35:A36"/>
    <mergeCell ref="A37:A38"/>
    <mergeCell ref="A39:A40"/>
    <mergeCell ref="A41:A42"/>
    <mergeCell ref="A43:A44"/>
    <mergeCell ref="Y1:Y2"/>
    <mergeCell ref="A2:B2"/>
    <mergeCell ref="A7:A8"/>
    <mergeCell ref="A5:A6"/>
    <mergeCell ref="W1:W2"/>
    <mergeCell ref="X1:X2"/>
    <mergeCell ref="A3:A4"/>
    <mergeCell ref="C1:C2"/>
    <mergeCell ref="D1:D2"/>
    <mergeCell ref="E1:E2"/>
    <mergeCell ref="F1:F2"/>
    <mergeCell ref="A19:A20"/>
    <mergeCell ref="A9:A10"/>
    <mergeCell ref="A11:A12"/>
    <mergeCell ref="A13:A14"/>
    <mergeCell ref="A15:A16"/>
    <mergeCell ref="A17:A18"/>
    <mergeCell ref="A21:A22"/>
    <mergeCell ref="A23:A24"/>
    <mergeCell ref="A25:A26"/>
    <mergeCell ref="A27:A28"/>
    <mergeCell ref="A29:A30"/>
  </mergeCells>
  <printOptions horizontalCentered="1" verticalCentered="1"/>
  <pageMargins left="0.27559055118110237" right="0.19685039370078741" top="0.51181102362204722" bottom="0.23622047244094491" header="0.15748031496062992" footer="0.19685039370078741"/>
  <pageSetup paperSize="8" scale="68" orientation="landscape" r:id="rId1"/>
  <headerFooter>
    <oddHeader>&amp;C&amp;"-,Gras"TABLEAU DE BORD DE L'APPRENTISSAGE
Filière &amp;A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499984740745262"/>
    <pageSetUpPr fitToPage="1"/>
  </sheetPr>
  <dimension ref="A1:AH7"/>
  <sheetViews>
    <sheetView zoomScaleNormal="100" workbookViewId="0">
      <pane xSplit="2" topLeftCell="C1" activePane="topRight" state="frozen"/>
      <selection pane="topRight" activeCell="I15" sqref="I15"/>
    </sheetView>
  </sheetViews>
  <sheetFormatPr baseColWidth="10" defaultColWidth="11.42578125" defaultRowHeight="15" x14ac:dyDescent="0.25"/>
  <cols>
    <col min="1" max="1" width="46.7109375" style="470" customWidth="1"/>
    <col min="2" max="2" width="9.5703125" style="470" customWidth="1"/>
    <col min="3" max="3" width="7.28515625" style="470" customWidth="1"/>
    <col min="4" max="4" width="9" style="470" customWidth="1"/>
    <col min="5" max="7" width="7.28515625" style="470" customWidth="1"/>
    <col min="8" max="9" width="6.7109375" style="470" customWidth="1"/>
    <col min="10" max="10" width="18.7109375" style="478" customWidth="1"/>
    <col min="11" max="11" width="7.28515625" style="470" customWidth="1"/>
    <col min="12" max="14" width="6.7109375" style="470" customWidth="1"/>
    <col min="15" max="15" width="9.42578125" style="470" customWidth="1"/>
    <col min="16" max="21" width="6.7109375" style="470" customWidth="1"/>
    <col min="22" max="22" width="1.7109375" style="470" customWidth="1"/>
    <col min="23" max="23" width="8.5703125" style="470" customWidth="1"/>
    <col min="24" max="24" width="10.7109375" style="470" customWidth="1"/>
    <col min="25" max="27" width="8.5703125" style="470" customWidth="1"/>
    <col min="28" max="28" width="9.7109375" style="470" customWidth="1"/>
    <col min="29" max="34" width="8.5703125" style="470" customWidth="1"/>
    <col min="35" max="16384" width="11.42578125" style="470"/>
  </cols>
  <sheetData>
    <row r="1" spans="1:34" ht="26.45" customHeight="1" x14ac:dyDescent="0.25">
      <c r="A1" s="669" t="s">
        <v>216</v>
      </c>
      <c r="B1" s="670"/>
      <c r="C1" s="673" t="s">
        <v>40</v>
      </c>
      <c r="D1" s="673" t="s">
        <v>41</v>
      </c>
      <c r="E1" s="673" t="s">
        <v>42</v>
      </c>
      <c r="F1" s="673" t="s">
        <v>43</v>
      </c>
      <c r="G1" s="455" t="s">
        <v>44</v>
      </c>
      <c r="H1" s="456"/>
      <c r="I1" s="457" t="s">
        <v>45</v>
      </c>
      <c r="J1" s="457"/>
      <c r="K1" s="457"/>
      <c r="L1" s="457"/>
      <c r="M1" s="458"/>
      <c r="N1" s="459" t="s">
        <v>46</v>
      </c>
      <c r="O1" s="460"/>
      <c r="P1" s="460"/>
      <c r="Q1" s="461"/>
      <c r="R1" s="462" t="s">
        <v>47</v>
      </c>
      <c r="S1" s="462"/>
      <c r="T1" s="462"/>
      <c r="U1" s="462"/>
      <c r="V1" s="463"/>
      <c r="W1" s="665" t="s">
        <v>48</v>
      </c>
      <c r="X1" s="665" t="s">
        <v>49</v>
      </c>
      <c r="Y1" s="665" t="s">
        <v>50</v>
      </c>
      <c r="Z1" s="465" t="s">
        <v>45</v>
      </c>
      <c r="AA1" s="466"/>
      <c r="AB1" s="466"/>
      <c r="AC1" s="467"/>
      <c r="AD1" s="467"/>
      <c r="AE1" s="468" t="s">
        <v>51</v>
      </c>
      <c r="AF1" s="469"/>
      <c r="AG1" s="468"/>
      <c r="AH1" s="469"/>
    </row>
    <row r="2" spans="1:34" ht="49.5" customHeight="1" thickBot="1" x14ac:dyDescent="0.3">
      <c r="A2" s="667" t="s">
        <v>217</v>
      </c>
      <c r="B2" s="668"/>
      <c r="C2" s="674"/>
      <c r="D2" s="674"/>
      <c r="E2" s="674"/>
      <c r="F2" s="674"/>
      <c r="G2" s="454" t="s">
        <v>52</v>
      </c>
      <c r="H2" s="454" t="s">
        <v>53</v>
      </c>
      <c r="I2" s="454" t="s">
        <v>54</v>
      </c>
      <c r="J2" s="454" t="s">
        <v>55</v>
      </c>
      <c r="K2" s="454" t="s">
        <v>56</v>
      </c>
      <c r="L2" s="454" t="s">
        <v>57</v>
      </c>
      <c r="M2" s="454" t="s">
        <v>58</v>
      </c>
      <c r="N2" s="471" t="s">
        <v>59</v>
      </c>
      <c r="O2" s="472" t="s">
        <v>60</v>
      </c>
      <c r="P2" s="472" t="s">
        <v>61</v>
      </c>
      <c r="Q2" s="472" t="s">
        <v>58</v>
      </c>
      <c r="R2" s="471" t="s">
        <v>59</v>
      </c>
      <c r="S2" s="472" t="s">
        <v>60</v>
      </c>
      <c r="T2" s="472" t="s">
        <v>61</v>
      </c>
      <c r="U2" s="472" t="s">
        <v>58</v>
      </c>
      <c r="V2" s="463"/>
      <c r="W2" s="666"/>
      <c r="X2" s="666"/>
      <c r="Y2" s="666"/>
      <c r="Z2" s="474" t="s">
        <v>32</v>
      </c>
      <c r="AA2" s="464" t="s">
        <v>23</v>
      </c>
      <c r="AB2" s="464" t="s">
        <v>62</v>
      </c>
      <c r="AC2" s="464" t="s">
        <v>63</v>
      </c>
      <c r="AD2" s="473" t="s">
        <v>29</v>
      </c>
      <c r="AE2" s="475" t="s">
        <v>32</v>
      </c>
      <c r="AF2" s="476" t="s">
        <v>64</v>
      </c>
      <c r="AG2" s="475" t="s">
        <v>32</v>
      </c>
      <c r="AH2" s="476" t="s">
        <v>65</v>
      </c>
    </row>
    <row r="3" spans="1:34" ht="13.9" customHeight="1" thickTop="1" thickBot="1" x14ac:dyDescent="0.3">
      <c r="A3" s="671"/>
      <c r="B3" s="477" t="s">
        <v>66</v>
      </c>
      <c r="C3" s="242">
        <f>ALIMENTATION!C17+ALIMENTATION!C44+ALIMENTATION!C49+'RESTAU HOTEL. - TOURISME SPORT'!C13+'RESTAU HOTEL. - TOURISME SPORT'!C26+'RESTAU HOTEL. - TOURISME SPORT'!C39+'MAINTENANCE AUTO ET AUTRES MAT.'!C11+'MAINTENANCE AUTO ET AUTRES MAT.'!C46+'MAINTENANCE AUTO ET AUTRES MAT.'!C77+SERVICES!C11+SERVICES!C22+SERVICES!C33+SERVICES!C42+'MODE -IMAGE'!C7+'MODE -IMAGE'!C12+'COMMERCE - GESTION'!C31+'COMMERCE - GESTION'!C46+'BATIMENT-GROS OEUVRE'!C35+'BATIMENT-ENERGIE'!C41+'BATIMENT-AMENAGEMENT FINITION'!C41+'METIERS D ''ART'!C45</f>
        <v>2</v>
      </c>
      <c r="D3" s="242">
        <f>ALIMENTATION!D17+ALIMENTATION!D44+ALIMENTATION!D49+'RESTAU HOTEL. - TOURISME SPORT'!D13+'RESTAU HOTEL. - TOURISME SPORT'!D26+'RESTAU HOTEL. - TOURISME SPORT'!D39+'MAINTENANCE AUTO ET AUTRES MAT.'!D11+'MAINTENANCE AUTO ET AUTRES MAT.'!D46+'MAINTENANCE AUTO ET AUTRES MAT.'!D77+SERVICES!D11+SERVICES!D22+SERVICES!D33+SERVICES!D42+'MODE -IMAGE'!D7+'MODE -IMAGE'!D12+'COMMERCE - GESTION'!D31+'COMMERCE - GESTION'!D46+'BATIMENT-GROS OEUVRE'!D35+'BATIMENT-ENERGIE'!D41+'BATIMENT-AMENAGEMENT FINITION'!D41+'METIERS D ''ART'!D45</f>
        <v>0</v>
      </c>
      <c r="E3" s="242">
        <f>ALIMENTATION!E17+ALIMENTATION!E44+ALIMENTATION!E49+'RESTAU HOTEL. - TOURISME SPORT'!E13+'RESTAU HOTEL. - TOURISME SPORT'!E26+'RESTAU HOTEL. - TOURISME SPORT'!E39+'MAINTENANCE AUTO ET AUTRES MAT.'!E11+'MAINTENANCE AUTO ET AUTRES MAT.'!E46+'MAINTENANCE AUTO ET AUTRES MAT.'!E77+SERVICES!E11+SERVICES!E22+SERVICES!E33+SERVICES!E42+'MODE -IMAGE'!E7+'MODE -IMAGE'!E12+'COMMERCE - GESTION'!E31+'COMMERCE - GESTION'!E46+'BATIMENT-GROS OEUVRE'!E35+'BATIMENT-ENERGIE'!E41+'BATIMENT-AMENAGEMENT FINITION'!E41+'METIERS D ''ART'!E45</f>
        <v>0</v>
      </c>
      <c r="F3" s="242">
        <f>ALIMENTATION!F17+ALIMENTATION!F44+ALIMENTATION!F49+'RESTAU HOTEL. - TOURISME SPORT'!F13+'RESTAU HOTEL. - TOURISME SPORT'!F26+'RESTAU HOTEL. - TOURISME SPORT'!F39+'MAINTENANCE AUTO ET AUTRES MAT.'!F11+'MAINTENANCE AUTO ET AUTRES MAT.'!F46+'MAINTENANCE AUTO ET AUTRES MAT.'!F77+SERVICES!F11+SERVICES!F22+SERVICES!F33+SERVICES!F42+'MODE -IMAGE'!F7+'MODE -IMAGE'!F12+'COMMERCE - GESTION'!F31+'COMMERCE - GESTION'!F46+'BATIMENT-GROS OEUVRE'!F35+'BATIMENT-ENERGIE'!F41+'BATIMENT-AMENAGEMENT FINITION'!F41+'METIERS D ''ART'!F45</f>
        <v>0</v>
      </c>
      <c r="G3" s="242">
        <f>ALIMENTATION!G17+ALIMENTATION!G44+ALIMENTATION!G49+'RESTAU HOTEL. - TOURISME SPORT'!G13+'RESTAU HOTEL. - TOURISME SPORT'!G26+'RESTAU HOTEL. - TOURISME SPORT'!G39+'MAINTENANCE AUTO ET AUTRES MAT.'!G11+'MAINTENANCE AUTO ET AUTRES MAT.'!G46+'MAINTENANCE AUTO ET AUTRES MAT.'!G77+SERVICES!G11+SERVICES!G22+SERVICES!G33+SERVICES!G42+'MODE -IMAGE'!G7+'MODE -IMAGE'!G12+'COMMERCE - GESTION'!G31+'COMMERCE - GESTION'!G46+'BATIMENT-GROS OEUVRE'!G35+'BATIMENT-ENERGIE'!G41+'BATIMENT-AMENAGEMENT FINITION'!G41+'METIERS D ''ART'!G45</f>
        <v>0</v>
      </c>
      <c r="H3" s="242">
        <f>ALIMENTATION!H17+ALIMENTATION!H44+ALIMENTATION!H49+'RESTAU HOTEL. - TOURISME SPORT'!H13+'RESTAU HOTEL. - TOURISME SPORT'!H26+'RESTAU HOTEL. - TOURISME SPORT'!H39+'MAINTENANCE AUTO ET AUTRES MAT.'!H11+'MAINTENANCE AUTO ET AUTRES MAT.'!H46+'MAINTENANCE AUTO ET AUTRES MAT.'!H77+SERVICES!H11+SERVICES!H22+SERVICES!H33+SERVICES!H42+'MODE -IMAGE'!H7+'MODE -IMAGE'!H12+'COMMERCE - GESTION'!H31+'COMMERCE - GESTION'!H46+'BATIMENT-GROS OEUVRE'!H35+'BATIMENT-ENERGIE'!H41+'BATIMENT-AMENAGEMENT FINITION'!H41+'METIERS D ''ART'!H45</f>
        <v>0</v>
      </c>
      <c r="I3" s="242">
        <f>ALIMENTATION!I17+ALIMENTATION!I44+ALIMENTATION!I49+'RESTAU HOTEL. - TOURISME SPORT'!I13+'RESTAU HOTEL. - TOURISME SPORT'!I26+'RESTAU HOTEL. - TOURISME SPORT'!I39+'MAINTENANCE AUTO ET AUTRES MAT.'!I11+'MAINTENANCE AUTO ET AUTRES MAT.'!I46+'MAINTENANCE AUTO ET AUTRES MAT.'!I77+SERVICES!I11+SERVICES!I22+SERVICES!I33+SERVICES!I42+'MODE -IMAGE'!I7+'MODE -IMAGE'!I12+'COMMERCE - GESTION'!I31+'COMMERCE - GESTION'!I46+'BATIMENT-GROS OEUVRE'!I35+'BATIMENT-ENERGIE'!I41+'BATIMENT-AMENAGEMENT FINITION'!I41+'METIERS D ''ART'!I45</f>
        <v>0</v>
      </c>
      <c r="J3" s="242">
        <f>ALIMENTATION!J17+ALIMENTATION!J44+ALIMENTATION!J49+'RESTAU HOTEL. - TOURISME SPORT'!J13+'RESTAU HOTEL. - TOURISME SPORT'!J26+'RESTAU HOTEL. - TOURISME SPORT'!J39+'MAINTENANCE AUTO ET AUTRES MAT.'!J11+'MAINTENANCE AUTO ET AUTRES MAT.'!J46+'MAINTENANCE AUTO ET AUTRES MAT.'!J77+SERVICES!J11+SERVICES!J22+SERVICES!J33+SERVICES!J42+'MODE -IMAGE'!J7+'MODE -IMAGE'!J12+'COMMERCE - GESTION'!J31+'COMMERCE - GESTION'!J46+'BATIMENT-GROS OEUVRE'!J35+'BATIMENT-ENERGIE'!J41+'BATIMENT-AMENAGEMENT FINITION'!J41+'METIERS D ''ART'!J45</f>
        <v>0</v>
      </c>
      <c r="K3" s="242">
        <f>ALIMENTATION!K17+ALIMENTATION!K44+ALIMENTATION!K49+'RESTAU HOTEL. - TOURISME SPORT'!K13+'RESTAU HOTEL. - TOURISME SPORT'!K26+'RESTAU HOTEL. - TOURISME SPORT'!K39+'MAINTENANCE AUTO ET AUTRES MAT.'!K11+'MAINTENANCE AUTO ET AUTRES MAT.'!K46+'MAINTENANCE AUTO ET AUTRES MAT.'!K77+SERVICES!K11+SERVICES!K22+SERVICES!K33+SERVICES!K42+'MODE -IMAGE'!K7+'MODE -IMAGE'!K12+'COMMERCE - GESTION'!K31+'COMMERCE - GESTION'!K46+'BATIMENT-GROS OEUVRE'!K35+'BATIMENT-ENERGIE'!K41+'BATIMENT-AMENAGEMENT FINITION'!K41+'METIERS D ''ART'!K45</f>
        <v>0</v>
      </c>
      <c r="L3" s="242">
        <f>ALIMENTATION!L17+ALIMENTATION!L44+ALIMENTATION!L49+'RESTAU HOTEL. - TOURISME SPORT'!L13+'RESTAU HOTEL. - TOURISME SPORT'!L26+'RESTAU HOTEL. - TOURISME SPORT'!L39+'MAINTENANCE AUTO ET AUTRES MAT.'!L11+'MAINTENANCE AUTO ET AUTRES MAT.'!L46+'MAINTENANCE AUTO ET AUTRES MAT.'!L77+SERVICES!L11+SERVICES!L22+SERVICES!L33+SERVICES!L42+'MODE -IMAGE'!L7+'MODE -IMAGE'!L12+'COMMERCE - GESTION'!L31+'COMMERCE - GESTION'!L46+'BATIMENT-GROS OEUVRE'!L35+'BATIMENT-ENERGIE'!L41+'BATIMENT-AMENAGEMENT FINITION'!L41+'METIERS D ''ART'!L45</f>
        <v>0</v>
      </c>
      <c r="M3" s="242">
        <f>ALIMENTATION!M17+ALIMENTATION!M44+ALIMENTATION!M49+'RESTAU HOTEL. - TOURISME SPORT'!M13+'RESTAU HOTEL. - TOURISME SPORT'!M26+'RESTAU HOTEL. - TOURISME SPORT'!M39+'MAINTENANCE AUTO ET AUTRES MAT.'!M11+'MAINTENANCE AUTO ET AUTRES MAT.'!M46+'MAINTENANCE AUTO ET AUTRES MAT.'!M77+SERVICES!M11+SERVICES!M22+SERVICES!M33+SERVICES!M42+'MODE -IMAGE'!M7+'MODE -IMAGE'!M12+'COMMERCE - GESTION'!M31+'COMMERCE - GESTION'!M46+'BATIMENT-GROS OEUVRE'!M35+'BATIMENT-ENERGIE'!M41+'BATIMENT-AMENAGEMENT FINITION'!M41+'METIERS D ''ART'!M45</f>
        <v>0</v>
      </c>
      <c r="N3" s="242">
        <f>ALIMENTATION!N17+ALIMENTATION!N44+ALIMENTATION!N49+'RESTAU HOTEL. - TOURISME SPORT'!N13+'RESTAU HOTEL. - TOURISME SPORT'!N26+'RESTAU HOTEL. - TOURISME SPORT'!N39+'MAINTENANCE AUTO ET AUTRES MAT.'!N11+'MAINTENANCE AUTO ET AUTRES MAT.'!N46+'MAINTENANCE AUTO ET AUTRES MAT.'!N77+SERVICES!N11+SERVICES!N22+SERVICES!N33+SERVICES!N42+'MODE -IMAGE'!N7+'MODE -IMAGE'!N12+'COMMERCE - GESTION'!N31+'COMMERCE - GESTION'!N46+'BATIMENT-GROS OEUVRE'!N35+'BATIMENT-ENERGIE'!N41+'BATIMENT-AMENAGEMENT FINITION'!N41+'METIERS D ''ART'!N45</f>
        <v>0</v>
      </c>
      <c r="O3" s="242">
        <f>ALIMENTATION!O17+ALIMENTATION!O44+ALIMENTATION!O49+'RESTAU HOTEL. - TOURISME SPORT'!O13+'RESTAU HOTEL. - TOURISME SPORT'!O26+'RESTAU HOTEL. - TOURISME SPORT'!O39+'MAINTENANCE AUTO ET AUTRES MAT.'!O11+'MAINTENANCE AUTO ET AUTRES MAT.'!O46+'MAINTENANCE AUTO ET AUTRES MAT.'!O77+SERVICES!O11+SERVICES!O22+SERVICES!O33+SERVICES!O42+'MODE -IMAGE'!O7+'MODE -IMAGE'!O12+'COMMERCE - GESTION'!O31+'COMMERCE - GESTION'!O46+'BATIMENT-GROS OEUVRE'!O35+'BATIMENT-ENERGIE'!O41+'BATIMENT-AMENAGEMENT FINITION'!O41+'METIERS D ''ART'!O45</f>
        <v>0</v>
      </c>
      <c r="P3" s="242">
        <f>ALIMENTATION!P17+ALIMENTATION!P44+ALIMENTATION!P49+'RESTAU HOTEL. - TOURISME SPORT'!P13+'RESTAU HOTEL. - TOURISME SPORT'!P26+'RESTAU HOTEL. - TOURISME SPORT'!P39+'MAINTENANCE AUTO ET AUTRES MAT.'!P11+'MAINTENANCE AUTO ET AUTRES MAT.'!P46+'MAINTENANCE AUTO ET AUTRES MAT.'!P77+SERVICES!P11+SERVICES!P22+SERVICES!P33+SERVICES!P42+'MODE -IMAGE'!P7+'MODE -IMAGE'!P12+'COMMERCE - GESTION'!P31+'COMMERCE - GESTION'!P46+'BATIMENT-GROS OEUVRE'!P35+'BATIMENT-ENERGIE'!P41+'BATIMENT-AMENAGEMENT FINITION'!P41+'METIERS D ''ART'!P45</f>
        <v>0</v>
      </c>
      <c r="Q3" s="242">
        <f>ALIMENTATION!Q17+ALIMENTATION!Q44+ALIMENTATION!Q49+'RESTAU HOTEL. - TOURISME SPORT'!Q13+'RESTAU HOTEL. - TOURISME SPORT'!Q26+'RESTAU HOTEL. - TOURISME SPORT'!Q39+'MAINTENANCE AUTO ET AUTRES MAT.'!Q11+'MAINTENANCE AUTO ET AUTRES MAT.'!Q46+'MAINTENANCE AUTO ET AUTRES MAT.'!Q77+SERVICES!Q11+SERVICES!Q22+SERVICES!Q33+SERVICES!Q42+'MODE -IMAGE'!Q7+'MODE -IMAGE'!Q12+'COMMERCE - GESTION'!Q31+'COMMERCE - GESTION'!Q46+'BATIMENT-GROS OEUVRE'!Q35+'BATIMENT-ENERGIE'!Q41+'BATIMENT-AMENAGEMENT FINITION'!Q41+'METIERS D ''ART'!Q45</f>
        <v>0</v>
      </c>
      <c r="R3" s="242">
        <f>ALIMENTATION!R17+ALIMENTATION!R44+ALIMENTATION!R49+'RESTAU HOTEL. - TOURISME SPORT'!R13+'RESTAU HOTEL. - TOURISME SPORT'!R26+'RESTAU HOTEL. - TOURISME SPORT'!R39+'MAINTENANCE AUTO ET AUTRES MAT.'!R11+'MAINTENANCE AUTO ET AUTRES MAT.'!R46+'MAINTENANCE AUTO ET AUTRES MAT.'!R77+SERVICES!R11+SERVICES!R22+SERVICES!R33+SERVICES!R42+'MODE -IMAGE'!R7+'MODE -IMAGE'!R12+'COMMERCE - GESTION'!R31+'COMMERCE - GESTION'!R46+'BATIMENT-GROS OEUVRE'!R35+'BATIMENT-ENERGIE'!R41+'BATIMENT-AMENAGEMENT FINITION'!R41+'METIERS D ''ART'!R45</f>
        <v>0</v>
      </c>
      <c r="S3" s="242">
        <f>ALIMENTATION!S17+ALIMENTATION!S44+ALIMENTATION!S49+'RESTAU HOTEL. - TOURISME SPORT'!S13+'RESTAU HOTEL. - TOURISME SPORT'!S26+'RESTAU HOTEL. - TOURISME SPORT'!S39+'MAINTENANCE AUTO ET AUTRES MAT.'!S11+'MAINTENANCE AUTO ET AUTRES MAT.'!S46+'MAINTENANCE AUTO ET AUTRES MAT.'!S77+SERVICES!S11+SERVICES!S22+SERVICES!S33+SERVICES!S42+'MODE -IMAGE'!S7+'MODE -IMAGE'!S12+'COMMERCE - GESTION'!S31+'COMMERCE - GESTION'!S46+'BATIMENT-GROS OEUVRE'!S35+'BATIMENT-ENERGIE'!S41+'BATIMENT-AMENAGEMENT FINITION'!S41+'METIERS D ''ART'!S45</f>
        <v>0</v>
      </c>
      <c r="T3" s="242">
        <f>ALIMENTATION!T17+ALIMENTATION!T44+ALIMENTATION!T49+'RESTAU HOTEL. - TOURISME SPORT'!T13+'RESTAU HOTEL. - TOURISME SPORT'!T26+'RESTAU HOTEL. - TOURISME SPORT'!T39+'MAINTENANCE AUTO ET AUTRES MAT.'!T11+'MAINTENANCE AUTO ET AUTRES MAT.'!T46+'MAINTENANCE AUTO ET AUTRES MAT.'!T77+SERVICES!T11+SERVICES!T22+SERVICES!T33+SERVICES!T42+'MODE -IMAGE'!T7+'MODE -IMAGE'!T12+'COMMERCE - GESTION'!T31+'COMMERCE - GESTION'!T46+'BATIMENT-GROS OEUVRE'!T35+'BATIMENT-ENERGIE'!T41+'BATIMENT-AMENAGEMENT FINITION'!T41+'METIERS D ''ART'!T45</f>
        <v>0</v>
      </c>
      <c r="U3" s="242">
        <f>ALIMENTATION!U17+ALIMENTATION!U44+ALIMENTATION!U49+'RESTAU HOTEL. - TOURISME SPORT'!U13+'RESTAU HOTEL. - TOURISME SPORT'!U26+'RESTAU HOTEL. - TOURISME SPORT'!U39+'MAINTENANCE AUTO ET AUTRES MAT.'!U11+'MAINTENANCE AUTO ET AUTRES MAT.'!U46+'MAINTENANCE AUTO ET AUTRES MAT.'!U77+SERVICES!U11+SERVICES!U22+SERVICES!U33+SERVICES!U42+'MODE -IMAGE'!U7+'MODE -IMAGE'!U12+'COMMERCE - GESTION'!U31+'COMMERCE - GESTION'!U46+'BATIMENT-GROS OEUVRE'!U35+'BATIMENT-ENERGIE'!U41+'BATIMENT-AMENAGEMENT FINITION'!U41+'METIERS D ''ART'!U45</f>
        <v>0</v>
      </c>
      <c r="V3" s="478"/>
      <c r="W3" s="236">
        <f>IF($C3=0,"",F3/$C3)</f>
        <v>0</v>
      </c>
      <c r="X3" s="244"/>
      <c r="Y3" s="244"/>
      <c r="Z3" s="245"/>
      <c r="AA3" s="244"/>
      <c r="AB3" s="244"/>
      <c r="AC3" s="244"/>
      <c r="AD3" s="244"/>
      <c r="AE3" s="246" t="str">
        <f>IF((N3+O3+P3+Q3)=0,"",1-(Q3/(N3+O3+P3+Q3)))</f>
        <v/>
      </c>
      <c r="AF3" s="221" t="str">
        <f>IF((N3+O3+P3)=0,"",(N3+O3)/(N3+O3+P3))</f>
        <v/>
      </c>
      <c r="AG3" s="246" t="str">
        <f>IF((R3+S3+T3+U3)=0,"",1-(U3/(R3+S3+T3+U3)))</f>
        <v/>
      </c>
      <c r="AH3" s="238" t="str">
        <f>IF((R3+S3+T3)=0,"",(S3+R3)/(R3+S3+T3))</f>
        <v/>
      </c>
    </row>
    <row r="4" spans="1:34" ht="13.9" customHeight="1" thickTop="1" thickBot="1" x14ac:dyDescent="0.3">
      <c r="A4" s="672"/>
      <c r="B4" s="479" t="s">
        <v>67</v>
      </c>
      <c r="C4" s="242">
        <f>ALIMENTATION!C18+ALIMENTATION!C45+ALIMENTATION!C50+'RESTAU HOTEL. - TOURISME SPORT'!C14+'RESTAU HOTEL. - TOURISME SPORT'!C27+'RESTAU HOTEL. - TOURISME SPORT'!C40+'MAINTENANCE AUTO ET AUTRES MAT.'!C12+'MAINTENANCE AUTO ET AUTRES MAT.'!C47+'MAINTENANCE AUTO ET AUTRES MAT.'!C78+SERVICES!C12+SERVICES!C23+SERVICES!C34+SERVICES!C43+'MODE -IMAGE'!C8+'MODE -IMAGE'!C13+'COMMERCE - GESTION'!C32+'COMMERCE - GESTION'!C47+'BATIMENT-GROS OEUVRE'!C36+'BATIMENT-ENERGIE'!C42+'BATIMENT-AMENAGEMENT FINITION'!C42+'METIERS D ''ART'!C46</f>
        <v>26</v>
      </c>
      <c r="D4" s="242">
        <f>ALIMENTATION!D18+ALIMENTATION!D45+ALIMENTATION!D50+'RESTAU HOTEL. - TOURISME SPORT'!D14+'RESTAU HOTEL. - TOURISME SPORT'!D27+'RESTAU HOTEL. - TOURISME SPORT'!D40+'MAINTENANCE AUTO ET AUTRES MAT.'!D12+'MAINTENANCE AUTO ET AUTRES MAT.'!D47+'MAINTENANCE AUTO ET AUTRES MAT.'!D78+SERVICES!D12+SERVICES!D23+SERVICES!D34+SERVICES!D43+'MODE -IMAGE'!D8+'MODE -IMAGE'!D13+'COMMERCE - GESTION'!D32+'COMMERCE - GESTION'!D47+'BATIMENT-GROS OEUVRE'!D36+'BATIMENT-ENERGIE'!D42+'BATIMENT-AMENAGEMENT FINITION'!D42+'METIERS D ''ART'!D46</f>
        <v>0</v>
      </c>
      <c r="E4" s="242">
        <f>ALIMENTATION!E18+ALIMENTATION!E45+ALIMENTATION!E50+'RESTAU HOTEL. - TOURISME SPORT'!E14+'RESTAU HOTEL. - TOURISME SPORT'!E27+'RESTAU HOTEL. - TOURISME SPORT'!E40+'MAINTENANCE AUTO ET AUTRES MAT.'!E12+'MAINTENANCE AUTO ET AUTRES MAT.'!E47+'MAINTENANCE AUTO ET AUTRES MAT.'!E78+SERVICES!E12+SERVICES!E23+SERVICES!E34+SERVICES!E43+'MODE -IMAGE'!E8+'MODE -IMAGE'!E13+'COMMERCE - GESTION'!E32+'COMMERCE - GESTION'!E47+'BATIMENT-GROS OEUVRE'!E36+'BATIMENT-ENERGIE'!E42+'BATIMENT-AMENAGEMENT FINITION'!E42+'METIERS D ''ART'!E46</f>
        <v>4</v>
      </c>
      <c r="F4" s="242">
        <f>ALIMENTATION!F18+ALIMENTATION!F45+ALIMENTATION!F50+'RESTAU HOTEL. - TOURISME SPORT'!F14+'RESTAU HOTEL. - TOURISME SPORT'!F27+'RESTAU HOTEL. - TOURISME SPORT'!F40+'MAINTENANCE AUTO ET AUTRES MAT.'!F12+'MAINTENANCE AUTO ET AUTRES MAT.'!F47+'MAINTENANCE AUTO ET AUTRES MAT.'!F78+SERVICES!F12+SERVICES!F23+SERVICES!F34+SERVICES!F43+'MODE -IMAGE'!F8+'MODE -IMAGE'!F13+'COMMERCE - GESTION'!F32+'COMMERCE - GESTION'!F47+'BATIMENT-GROS OEUVRE'!F36+'BATIMENT-ENERGIE'!F42+'BATIMENT-AMENAGEMENT FINITION'!F42+'METIERS D ''ART'!F46</f>
        <v>6</v>
      </c>
      <c r="G4" s="242">
        <f>ALIMENTATION!G18+ALIMENTATION!G45+ALIMENTATION!G50+'RESTAU HOTEL. - TOURISME SPORT'!G14+'RESTAU HOTEL. - TOURISME SPORT'!G27+'RESTAU HOTEL. - TOURISME SPORT'!G40+'MAINTENANCE AUTO ET AUTRES MAT.'!G12+'MAINTENANCE AUTO ET AUTRES MAT.'!G47+'MAINTENANCE AUTO ET AUTRES MAT.'!G78+SERVICES!G12+SERVICES!G23+SERVICES!G34+SERVICES!G43+'MODE -IMAGE'!G8+'MODE -IMAGE'!G13+'COMMERCE - GESTION'!G32+'COMMERCE - GESTION'!G47+'BATIMENT-GROS OEUVRE'!G36+'BATIMENT-ENERGIE'!G42+'BATIMENT-AMENAGEMENT FINITION'!G42+'METIERS D ''ART'!G46</f>
        <v>21</v>
      </c>
      <c r="H4" s="242">
        <f>ALIMENTATION!H18+ALIMENTATION!H45+ALIMENTATION!H50+'RESTAU HOTEL. - TOURISME SPORT'!H14+'RESTAU HOTEL. - TOURISME SPORT'!H27+'RESTAU HOTEL. - TOURISME SPORT'!H40+'MAINTENANCE AUTO ET AUTRES MAT.'!H12+'MAINTENANCE AUTO ET AUTRES MAT.'!H47+'MAINTENANCE AUTO ET AUTRES MAT.'!H78+SERVICES!H12+SERVICES!H23+SERVICES!H34+SERVICES!H43+'MODE -IMAGE'!H8+'MODE -IMAGE'!H13+'COMMERCE - GESTION'!H32+'COMMERCE - GESTION'!H47+'BATIMENT-GROS OEUVRE'!H36+'BATIMENT-ENERGIE'!H42+'BATIMENT-AMENAGEMENT FINITION'!H42+'METIERS D ''ART'!H46</f>
        <v>19</v>
      </c>
      <c r="I4" s="242">
        <f>ALIMENTATION!I18+ALIMENTATION!I45+ALIMENTATION!I50+'RESTAU HOTEL. - TOURISME SPORT'!I14+'RESTAU HOTEL. - TOURISME SPORT'!I27+'RESTAU HOTEL. - TOURISME SPORT'!I40+'MAINTENANCE AUTO ET AUTRES MAT.'!I12+'MAINTENANCE AUTO ET AUTRES MAT.'!I47+'MAINTENANCE AUTO ET AUTRES MAT.'!I78+SERVICES!I12+SERVICES!I23+SERVICES!I34+SERVICES!I43+'MODE -IMAGE'!I8+'MODE -IMAGE'!I13+'COMMERCE - GESTION'!I32+'COMMERCE - GESTION'!I47+'BATIMENT-GROS OEUVRE'!I36+'BATIMENT-ENERGIE'!I42+'BATIMENT-AMENAGEMENT FINITION'!I42+'METIERS D ''ART'!I46</f>
        <v>14</v>
      </c>
      <c r="J4" s="242">
        <f>ALIMENTATION!J18+ALIMENTATION!J45+ALIMENTATION!J50+'RESTAU HOTEL. - TOURISME SPORT'!J14+'RESTAU HOTEL. - TOURISME SPORT'!J27+'RESTAU HOTEL. - TOURISME SPORT'!J40+'MAINTENANCE AUTO ET AUTRES MAT.'!J12+'MAINTENANCE AUTO ET AUTRES MAT.'!J47+'MAINTENANCE AUTO ET AUTRES MAT.'!J78+SERVICES!J12+SERVICES!J23+SERVICES!J34+SERVICES!J43+'MODE -IMAGE'!J8+'MODE -IMAGE'!J13+'COMMERCE - GESTION'!J32+'COMMERCE - GESTION'!J47+'BATIMENT-GROS OEUVRE'!J36+'BATIMENT-ENERGIE'!J42+'BATIMENT-AMENAGEMENT FINITION'!J42+'METIERS D ''ART'!J46</f>
        <v>13</v>
      </c>
      <c r="K4" s="242">
        <f>ALIMENTATION!K18+ALIMENTATION!K45+ALIMENTATION!K50+'RESTAU HOTEL. - TOURISME SPORT'!K14+'RESTAU HOTEL. - TOURISME SPORT'!K27+'RESTAU HOTEL. - TOURISME SPORT'!K40+'MAINTENANCE AUTO ET AUTRES MAT.'!K12+'MAINTENANCE AUTO ET AUTRES MAT.'!K47+'MAINTENANCE AUTO ET AUTRES MAT.'!K78+SERVICES!K12+SERVICES!K23+SERVICES!K34+SERVICES!K43+'MODE -IMAGE'!K8+'MODE -IMAGE'!K13+'COMMERCE - GESTION'!K32+'COMMERCE - GESTION'!K47+'BATIMENT-GROS OEUVRE'!K36+'BATIMENT-ENERGIE'!K42+'BATIMENT-AMENAGEMENT FINITION'!K42+'METIERS D ''ART'!K46</f>
        <v>4</v>
      </c>
      <c r="L4" s="242">
        <f>ALIMENTATION!L18+ALIMENTATION!L45+ALIMENTATION!L50+'RESTAU HOTEL. - TOURISME SPORT'!L14+'RESTAU HOTEL. - TOURISME SPORT'!L27+'RESTAU HOTEL. - TOURISME SPORT'!L40+'MAINTENANCE AUTO ET AUTRES MAT.'!L12+'MAINTENANCE AUTO ET AUTRES MAT.'!L47+'MAINTENANCE AUTO ET AUTRES MAT.'!L78+SERVICES!L12+SERVICES!L23+SERVICES!L34+SERVICES!L43+'MODE -IMAGE'!L8+'MODE -IMAGE'!L13+'COMMERCE - GESTION'!L32+'COMMERCE - GESTION'!L47+'BATIMENT-GROS OEUVRE'!L36+'BATIMENT-ENERGIE'!L42+'BATIMENT-AMENAGEMENT FINITION'!L42+'METIERS D ''ART'!L46</f>
        <v>0</v>
      </c>
      <c r="M4" s="242">
        <f>ALIMENTATION!M18+ALIMENTATION!M45+ALIMENTATION!M50+'RESTAU HOTEL. - TOURISME SPORT'!M14+'RESTAU HOTEL. - TOURISME SPORT'!M27+'RESTAU HOTEL. - TOURISME SPORT'!M40+'MAINTENANCE AUTO ET AUTRES MAT.'!M12+'MAINTENANCE AUTO ET AUTRES MAT.'!M47+'MAINTENANCE AUTO ET AUTRES MAT.'!M78+SERVICES!M12+SERVICES!M23+SERVICES!M34+SERVICES!M43+'MODE -IMAGE'!M8+'MODE -IMAGE'!M13+'COMMERCE - GESTION'!M32+'COMMERCE - GESTION'!M47+'BATIMENT-GROS OEUVRE'!M36+'BATIMENT-ENERGIE'!M42+'BATIMENT-AMENAGEMENT FINITION'!M42+'METIERS D ''ART'!M46</f>
        <v>0</v>
      </c>
      <c r="N4" s="242">
        <f>ALIMENTATION!N18+ALIMENTATION!N45+ALIMENTATION!N50+'RESTAU HOTEL. - TOURISME SPORT'!N14+'RESTAU HOTEL. - TOURISME SPORT'!N27+'RESTAU HOTEL. - TOURISME SPORT'!N40+'MAINTENANCE AUTO ET AUTRES MAT.'!N12+'MAINTENANCE AUTO ET AUTRES MAT.'!N47+'MAINTENANCE AUTO ET AUTRES MAT.'!N78+SERVICES!N12+SERVICES!N23+SERVICES!N34+SERVICES!N43+'MODE -IMAGE'!N8+'MODE -IMAGE'!N13+'COMMERCE - GESTION'!N32+'COMMERCE - GESTION'!N47+'BATIMENT-GROS OEUVRE'!N36+'BATIMENT-ENERGIE'!N42+'BATIMENT-AMENAGEMENT FINITION'!N42+'METIERS D ''ART'!N46</f>
        <v>14</v>
      </c>
      <c r="O4" s="242">
        <f>ALIMENTATION!O18+ALIMENTATION!O45+ALIMENTATION!O50+'RESTAU HOTEL. - TOURISME SPORT'!O14+'RESTAU HOTEL. - TOURISME SPORT'!O27+'RESTAU HOTEL. - TOURISME SPORT'!O40+'MAINTENANCE AUTO ET AUTRES MAT.'!O12+'MAINTENANCE AUTO ET AUTRES MAT.'!O47+'MAINTENANCE AUTO ET AUTRES MAT.'!O78+SERVICES!O12+SERVICES!O23+SERVICES!O34+SERVICES!O43+'MODE -IMAGE'!O8+'MODE -IMAGE'!O13+'COMMERCE - GESTION'!O32+'COMMERCE - GESTION'!O47+'BATIMENT-GROS OEUVRE'!O36+'BATIMENT-ENERGIE'!O42+'BATIMENT-AMENAGEMENT FINITION'!O42+'METIERS D ''ART'!O46</f>
        <v>2</v>
      </c>
      <c r="P4" s="242">
        <f>ALIMENTATION!P18+ALIMENTATION!P45+ALIMENTATION!P50+'RESTAU HOTEL. - TOURISME SPORT'!P14+'RESTAU HOTEL. - TOURISME SPORT'!P27+'RESTAU HOTEL. - TOURISME SPORT'!P40+'MAINTENANCE AUTO ET AUTRES MAT.'!P12+'MAINTENANCE AUTO ET AUTRES MAT.'!P47+'MAINTENANCE AUTO ET AUTRES MAT.'!P78+SERVICES!P12+SERVICES!P23+SERVICES!P34+SERVICES!P43+'MODE -IMAGE'!P8+'MODE -IMAGE'!P13+'COMMERCE - GESTION'!P32+'COMMERCE - GESTION'!P47+'BATIMENT-GROS OEUVRE'!P36+'BATIMENT-ENERGIE'!P42+'BATIMENT-AMENAGEMENT FINITION'!P42+'METIERS D ''ART'!P46</f>
        <v>1</v>
      </c>
      <c r="Q4" s="242">
        <f>ALIMENTATION!Q18+ALIMENTATION!Q45+ALIMENTATION!Q50+'RESTAU HOTEL. - TOURISME SPORT'!Q14+'RESTAU HOTEL. - TOURISME SPORT'!Q27+'RESTAU HOTEL. - TOURISME SPORT'!Q40+'MAINTENANCE AUTO ET AUTRES MAT.'!Q12+'MAINTENANCE AUTO ET AUTRES MAT.'!Q47+'MAINTENANCE AUTO ET AUTRES MAT.'!Q78+SERVICES!Q12+SERVICES!Q23+SERVICES!Q34+SERVICES!Q43+'MODE -IMAGE'!Q8+'MODE -IMAGE'!Q13+'COMMERCE - GESTION'!Q32+'COMMERCE - GESTION'!Q47+'BATIMENT-GROS OEUVRE'!Q36+'BATIMENT-ENERGIE'!Q42+'BATIMENT-AMENAGEMENT FINITION'!Q42+'METIERS D ''ART'!Q46</f>
        <v>4</v>
      </c>
      <c r="R4" s="242">
        <f>ALIMENTATION!R18+ALIMENTATION!R45+ALIMENTATION!R50+'RESTAU HOTEL. - TOURISME SPORT'!R14+'RESTAU HOTEL. - TOURISME SPORT'!R27+'RESTAU HOTEL. - TOURISME SPORT'!R40+'MAINTENANCE AUTO ET AUTRES MAT.'!R12+'MAINTENANCE AUTO ET AUTRES MAT.'!R47+'MAINTENANCE AUTO ET AUTRES MAT.'!R78+SERVICES!R12+SERVICES!R23+SERVICES!R34+SERVICES!R43+'MODE -IMAGE'!R8+'MODE -IMAGE'!R13+'COMMERCE - GESTION'!R32+'COMMERCE - GESTION'!R47+'BATIMENT-GROS OEUVRE'!R36+'BATIMENT-ENERGIE'!R42+'BATIMENT-AMENAGEMENT FINITION'!R42+'METIERS D ''ART'!R46</f>
        <v>0</v>
      </c>
      <c r="S4" s="242">
        <f>ALIMENTATION!S18+ALIMENTATION!S45+ALIMENTATION!S50+'RESTAU HOTEL. - TOURISME SPORT'!S14+'RESTAU HOTEL. - TOURISME SPORT'!S27+'RESTAU HOTEL. - TOURISME SPORT'!S40+'MAINTENANCE AUTO ET AUTRES MAT.'!S12+'MAINTENANCE AUTO ET AUTRES MAT.'!S47+'MAINTENANCE AUTO ET AUTRES MAT.'!S78+SERVICES!S12+SERVICES!S23+SERVICES!S34+SERVICES!S43+'MODE -IMAGE'!S8+'MODE -IMAGE'!S13+'COMMERCE - GESTION'!S32+'COMMERCE - GESTION'!S47+'BATIMENT-GROS OEUVRE'!S36+'BATIMENT-ENERGIE'!S42+'BATIMENT-AMENAGEMENT FINITION'!S42+'METIERS D ''ART'!S46</f>
        <v>0</v>
      </c>
      <c r="T4" s="242">
        <f>ALIMENTATION!T18+ALIMENTATION!T45+ALIMENTATION!T50+'RESTAU HOTEL. - TOURISME SPORT'!T14+'RESTAU HOTEL. - TOURISME SPORT'!T27+'RESTAU HOTEL. - TOURISME SPORT'!T40+'MAINTENANCE AUTO ET AUTRES MAT.'!T12+'MAINTENANCE AUTO ET AUTRES MAT.'!T47+'MAINTENANCE AUTO ET AUTRES MAT.'!T78+SERVICES!T12+SERVICES!T23+SERVICES!T34+SERVICES!T43+'MODE -IMAGE'!T8+'MODE -IMAGE'!T13+'COMMERCE - GESTION'!T32+'COMMERCE - GESTION'!T47+'BATIMENT-GROS OEUVRE'!T36+'BATIMENT-ENERGIE'!T42+'BATIMENT-AMENAGEMENT FINITION'!T42+'METIERS D ''ART'!T46</f>
        <v>0</v>
      </c>
      <c r="U4" s="242">
        <f>ALIMENTATION!U18+ALIMENTATION!U45+ALIMENTATION!U50+'RESTAU HOTEL. - TOURISME SPORT'!U14+'RESTAU HOTEL. - TOURISME SPORT'!U27+'RESTAU HOTEL. - TOURISME SPORT'!U40+'MAINTENANCE AUTO ET AUTRES MAT.'!U12+'MAINTENANCE AUTO ET AUTRES MAT.'!U47+'MAINTENANCE AUTO ET AUTRES MAT.'!U78+SERVICES!U12+SERVICES!U23+SERVICES!U34+SERVICES!U43+'MODE -IMAGE'!U8+'MODE -IMAGE'!U13+'COMMERCE - GESTION'!U32+'COMMERCE - GESTION'!U47+'BATIMENT-GROS OEUVRE'!U36+'BATIMENT-ENERGIE'!U42+'BATIMENT-AMENAGEMENT FINITION'!U42+'METIERS D ''ART'!U46</f>
        <v>0</v>
      </c>
      <c r="V4" s="478"/>
      <c r="W4" s="363">
        <f>IF($C4=0,"",F4/$C4)</f>
        <v>0.23076923076923078</v>
      </c>
      <c r="X4" s="141">
        <f>IF($C4=0,"",G4/$C4)</f>
        <v>0.80769230769230771</v>
      </c>
      <c r="Y4" s="141">
        <f>IF($G4=0,"",H4/$G4)</f>
        <v>0.90476190476190477</v>
      </c>
      <c r="Z4" s="248">
        <f>IF((I4+K4+L4+M4)=0,"",1-(M4/(I4+K4+L4+M4)))</f>
        <v>1</v>
      </c>
      <c r="AA4" s="141">
        <f>IF(($I4+$K4+$L4)=0,"",I4/($I4+$K4+$L4))</f>
        <v>0.77777777777777779</v>
      </c>
      <c r="AB4" s="249">
        <f>IF(AND((($I4+$K4+$L4)=0),($I4=0)),"",$J4/($I4))</f>
        <v>0.9285714285714286</v>
      </c>
      <c r="AC4" s="141">
        <f>IF(($I4+$K4+$L4)=0,"",K4/($I4+$K4+$L4))</f>
        <v>0.22222222222222221</v>
      </c>
      <c r="AD4" s="141">
        <f>IF(($I4+$K4+$L4)=0,"",($I4+$K4)/($I4+$K4+$L4))</f>
        <v>1</v>
      </c>
      <c r="AE4" s="248">
        <f>IF((N4+O4+P4+Q4)=0,"",1-(Q4/(N4+O4+P4+Q4)))</f>
        <v>0.80952380952380953</v>
      </c>
      <c r="AF4" s="141">
        <f>IF((N4+O4+P4)=0,"",(N4+O4)/(N4+O4+P4))</f>
        <v>0.94117647058823528</v>
      </c>
      <c r="AG4" s="248" t="str">
        <f>IF((R4+S4+T4+U4)=0,"",1-(U4/(R4+S4+T4+U4)))</f>
        <v/>
      </c>
      <c r="AH4" s="250" t="str">
        <f>IF((R4+S4+T4)=0,"",(S4+R4)/(R4+S4+T4))</f>
        <v/>
      </c>
    </row>
    <row r="5" spans="1:34" ht="16.5" thickTop="1" thickBot="1" x14ac:dyDescent="0.3">
      <c r="C5"/>
      <c r="D5"/>
      <c r="E5"/>
      <c r="F5"/>
      <c r="G5"/>
      <c r="H5"/>
      <c r="I5"/>
      <c r="J5" s="484"/>
      <c r="K5"/>
      <c r="L5"/>
      <c r="M5"/>
      <c r="N5"/>
      <c r="O5"/>
      <c r="P5"/>
      <c r="Q5"/>
      <c r="R5"/>
      <c r="S5"/>
      <c r="T5"/>
      <c r="U5"/>
      <c r="W5"/>
      <c r="X5" s="481" t="str">
        <f t="shared" ref="X5" si="0">IF($C5=0,"",G5/$C5)</f>
        <v/>
      </c>
      <c r="Y5"/>
      <c r="Z5"/>
      <c r="AA5"/>
      <c r="AB5" s="249" t="str">
        <f t="shared" ref="AB5:AB6" si="1">IF(AND((($I5+$K5+$L5)=0),($I5=0)),"",$J5/($I5))</f>
        <v/>
      </c>
      <c r="AC5"/>
      <c r="AD5"/>
      <c r="AE5"/>
      <c r="AF5"/>
      <c r="AG5"/>
      <c r="AH5"/>
    </row>
    <row r="6" spans="1:34" ht="16.5" thickTop="1" thickBot="1" x14ac:dyDescent="0.3">
      <c r="B6" s="480" t="s">
        <v>218</v>
      </c>
      <c r="C6" s="485">
        <f>SUM(C3+C4)</f>
        <v>28</v>
      </c>
      <c r="D6" s="485">
        <f t="shared" ref="D6:U6" si="2">SUM(D3+D4)</f>
        <v>0</v>
      </c>
      <c r="E6" s="485">
        <f t="shared" si="2"/>
        <v>4</v>
      </c>
      <c r="F6" s="485">
        <f t="shared" si="2"/>
        <v>6</v>
      </c>
      <c r="G6" s="485">
        <f t="shared" si="2"/>
        <v>21</v>
      </c>
      <c r="H6" s="485">
        <f t="shared" si="2"/>
        <v>19</v>
      </c>
      <c r="I6" s="485">
        <f t="shared" si="2"/>
        <v>14</v>
      </c>
      <c r="J6" s="485">
        <f t="shared" si="2"/>
        <v>13</v>
      </c>
      <c r="K6" s="485">
        <f t="shared" si="2"/>
        <v>4</v>
      </c>
      <c r="L6" s="485">
        <f t="shared" si="2"/>
        <v>0</v>
      </c>
      <c r="M6" s="485">
        <f t="shared" si="2"/>
        <v>0</v>
      </c>
      <c r="N6" s="485">
        <f t="shared" si="2"/>
        <v>14</v>
      </c>
      <c r="O6" s="485">
        <f t="shared" si="2"/>
        <v>2</v>
      </c>
      <c r="P6" s="485">
        <f t="shared" si="2"/>
        <v>1</v>
      </c>
      <c r="Q6" s="485">
        <f t="shared" si="2"/>
        <v>4</v>
      </c>
      <c r="R6" s="485">
        <f t="shared" si="2"/>
        <v>0</v>
      </c>
      <c r="S6" s="485">
        <f t="shared" si="2"/>
        <v>0</v>
      </c>
      <c r="T6" s="485">
        <f t="shared" si="2"/>
        <v>0</v>
      </c>
      <c r="U6" s="486">
        <f t="shared" si="2"/>
        <v>0</v>
      </c>
      <c r="V6" s="478"/>
      <c r="W6" s="251">
        <f>IF($C6=0,"",F6/$C6)</f>
        <v>0.21428571428571427</v>
      </c>
      <c r="X6" s="35">
        <f>IF($C6=0,"",G6/$C4)</f>
        <v>0.80769230769230771</v>
      </c>
      <c r="Y6" s="35">
        <f>IF($G6=0,"",H6/$G6)</f>
        <v>0.90476190476190477</v>
      </c>
      <c r="Z6" s="482">
        <f>IF((I6+K6+L6+M6)=0,"",1-(M6/(I6+K6+L6+M6)))</f>
        <v>1</v>
      </c>
      <c r="AA6" s="35">
        <f>IF(($I6+$K6+$L6)=0,"",I6/($I6+$K6+$L6))</f>
        <v>0.77777777777777779</v>
      </c>
      <c r="AB6" s="249">
        <f t="shared" si="1"/>
        <v>0.9285714285714286</v>
      </c>
      <c r="AC6" s="35">
        <f>IF(($I6+$K6+$L6)=0,"",K6/($I6+$K6+$L6))</f>
        <v>0.22222222222222221</v>
      </c>
      <c r="AD6" s="35">
        <f>IF(($I6+$K6+$L6)=0,"",($I6+$K6)/($I6+$K6+$L6))</f>
        <v>1</v>
      </c>
      <c r="AE6" s="482">
        <f>IF((N6+O6+P6+Q6)=0,"",1-(Q6/(N6+O6+P6+Q6)))</f>
        <v>0.80952380952380953</v>
      </c>
      <c r="AF6" s="35">
        <f>IF((N6+O6+P6)=0,"",(N6+O6)/(N6+O6+P6))</f>
        <v>0.94117647058823528</v>
      </c>
      <c r="AG6" s="482" t="str">
        <f>IF((R6+S6+T6+U6)=0,"",1-(U6/(R6+S6+T6+U6)))</f>
        <v/>
      </c>
      <c r="AH6" s="483" t="str">
        <f>IF((R6+S6+T6)=0,"",(S6+R6)/(R6+S6+T6))</f>
        <v/>
      </c>
    </row>
    <row r="7" spans="1:34" ht="15.75" thickTop="1" x14ac:dyDescent="0.25"/>
  </sheetData>
  <mergeCells count="10">
    <mergeCell ref="W1:W2"/>
    <mergeCell ref="Y1:Y2"/>
    <mergeCell ref="A2:B2"/>
    <mergeCell ref="A1:B1"/>
    <mergeCell ref="A3:A4"/>
    <mergeCell ref="C1:C2"/>
    <mergeCell ref="D1:D2"/>
    <mergeCell ref="E1:E2"/>
    <mergeCell ref="F1:F2"/>
    <mergeCell ref="X1:X2"/>
  </mergeCells>
  <printOptions horizontalCentered="1" verticalCentered="1"/>
  <pageMargins left="0" right="0" top="0" bottom="0" header="0" footer="0"/>
  <pageSetup paperSize="8" scale="83" fitToHeight="0" orientation="landscape" r:id="rId1"/>
  <headerFooter>
    <oddHeader>&amp;C&amp;"-,Gras"TABLEAU DE BORD DE L'APPRENTISSAGE
TOTAL</oddHeader>
  </headerFooter>
  <ignoredErrors>
    <ignoredError sqref="AB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C12"/>
  <sheetViews>
    <sheetView showGridLines="0" zoomScaleNormal="100" workbookViewId="0">
      <selection activeCell="A14" sqref="A14"/>
    </sheetView>
  </sheetViews>
  <sheetFormatPr baseColWidth="10" defaultColWidth="11.42578125" defaultRowHeight="15" x14ac:dyDescent="0.25"/>
  <cols>
    <col min="1" max="3" width="70.7109375" customWidth="1"/>
  </cols>
  <sheetData>
    <row r="1" spans="1:3" ht="33" customHeight="1" x14ac:dyDescent="0.25">
      <c r="A1" s="50" t="s">
        <v>4</v>
      </c>
      <c r="B1" s="50" t="s">
        <v>5</v>
      </c>
      <c r="C1" s="50" t="s">
        <v>261</v>
      </c>
    </row>
    <row r="2" spans="1:3" s="254" customFormat="1" ht="73.5" customHeight="1" x14ac:dyDescent="0.25">
      <c r="A2" s="540" t="s">
        <v>263</v>
      </c>
      <c r="B2" s="541"/>
      <c r="C2" s="542"/>
    </row>
    <row r="3" spans="1:3" ht="50.1" customHeight="1" x14ac:dyDescent="0.25">
      <c r="A3" s="51" t="s">
        <v>6</v>
      </c>
      <c r="B3" s="338"/>
      <c r="C3" s="51"/>
    </row>
    <row r="4" spans="1:3" ht="50.1" customHeight="1" x14ac:dyDescent="0.25">
      <c r="A4" s="51" t="s">
        <v>7</v>
      </c>
      <c r="B4" s="51" t="s">
        <v>7</v>
      </c>
      <c r="C4" s="340" t="s">
        <v>7</v>
      </c>
    </row>
    <row r="5" spans="1:3" ht="50.1" customHeight="1" x14ac:dyDescent="0.25">
      <c r="A5" s="51" t="s">
        <v>9</v>
      </c>
      <c r="B5" s="51" t="s">
        <v>9</v>
      </c>
      <c r="C5" s="340" t="s">
        <v>9</v>
      </c>
    </row>
    <row r="6" spans="1:3" ht="50.1" customHeight="1" x14ac:dyDescent="0.25">
      <c r="A6" s="533" t="s">
        <v>260</v>
      </c>
      <c r="B6" s="537"/>
      <c r="C6" s="534" t="s">
        <v>262</v>
      </c>
    </row>
    <row r="7" spans="1:3" ht="50.1" customHeight="1" x14ac:dyDescent="0.25">
      <c r="A7" s="533"/>
      <c r="B7" s="538"/>
      <c r="C7" s="535"/>
    </row>
    <row r="8" spans="1:3" ht="75.75" customHeight="1" x14ac:dyDescent="0.25">
      <c r="A8" s="533"/>
      <c r="B8" s="539"/>
      <c r="C8" s="536"/>
    </row>
    <row r="9" spans="1:3" ht="30" x14ac:dyDescent="0.25">
      <c r="A9" s="51"/>
      <c r="B9" s="51" t="s">
        <v>8</v>
      </c>
      <c r="C9" s="339"/>
    </row>
    <row r="10" spans="1:3" ht="45" x14ac:dyDescent="0.25">
      <c r="A10" s="339"/>
      <c r="B10" s="51" t="s">
        <v>10</v>
      </c>
      <c r="C10" s="339"/>
    </row>
    <row r="11" spans="1:3" ht="45" x14ac:dyDescent="0.25">
      <c r="A11" s="339"/>
      <c r="B11" s="51" t="s">
        <v>349</v>
      </c>
      <c r="C11" s="339"/>
    </row>
    <row r="12" spans="1:3" ht="30" x14ac:dyDescent="0.25">
      <c r="A12" s="339"/>
      <c r="B12" s="51" t="s">
        <v>11</v>
      </c>
      <c r="C12" s="339"/>
    </row>
  </sheetData>
  <mergeCells count="4">
    <mergeCell ref="A6:A8"/>
    <mergeCell ref="C6:C8"/>
    <mergeCell ref="B6:B8"/>
    <mergeCell ref="A2:C2"/>
  </mergeCells>
  <printOptions horizontalCentered="1" verticalCentered="1"/>
  <pageMargins left="0" right="0" top="0" bottom="0" header="0" footer="0"/>
  <pageSetup paperSize="9" scale="6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  <pageSetUpPr fitToPage="1"/>
  </sheetPr>
  <dimension ref="A1:M26"/>
  <sheetViews>
    <sheetView showGridLines="0" topLeftCell="A16" zoomScale="160" zoomScaleNormal="160" workbookViewId="0">
      <selection activeCell="B27" sqref="B27"/>
    </sheetView>
  </sheetViews>
  <sheetFormatPr baseColWidth="10" defaultColWidth="11.5703125" defaultRowHeight="15" x14ac:dyDescent="0.25"/>
  <cols>
    <col min="1" max="1" width="27.42578125" style="49" customWidth="1"/>
    <col min="2" max="12" width="9.140625" customWidth="1"/>
    <col min="13" max="13" width="38" customWidth="1"/>
  </cols>
  <sheetData>
    <row r="1" spans="1:13" ht="22.15" customHeight="1" x14ac:dyDescent="0.25">
      <c r="A1" s="44" t="s">
        <v>12</v>
      </c>
      <c r="B1" s="564" t="s">
        <v>13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6"/>
    </row>
    <row r="2" spans="1:13" s="254" customFormat="1" ht="28.9" customHeight="1" x14ac:dyDescent="0.25">
      <c r="A2" s="567" t="s">
        <v>14</v>
      </c>
      <c r="B2" s="568" t="s">
        <v>231</v>
      </c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</row>
    <row r="3" spans="1:13" s="254" customFormat="1" ht="28.9" customHeight="1" x14ac:dyDescent="0.25">
      <c r="A3" s="567"/>
      <c r="B3" s="569" t="s">
        <v>232</v>
      </c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</row>
    <row r="4" spans="1:13" s="254" customFormat="1" ht="28.9" customHeight="1" x14ac:dyDescent="0.25">
      <c r="A4" s="567"/>
      <c r="B4" s="563" t="s">
        <v>233</v>
      </c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</row>
    <row r="5" spans="1:13" s="254" customFormat="1" ht="33" customHeight="1" x14ac:dyDescent="0.25">
      <c r="A5" s="341" t="s">
        <v>15</v>
      </c>
      <c r="B5" s="557" t="s">
        <v>16</v>
      </c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</row>
    <row r="6" spans="1:13" s="257" customFormat="1" ht="28.9" customHeight="1" x14ac:dyDescent="0.25">
      <c r="A6" s="559" t="s">
        <v>17</v>
      </c>
      <c r="B6" s="558" t="s">
        <v>18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</row>
    <row r="7" spans="1:13" s="257" customFormat="1" ht="28.9" customHeight="1" x14ac:dyDescent="0.25">
      <c r="A7" s="560"/>
      <c r="B7" s="562" t="s">
        <v>19</v>
      </c>
      <c r="C7" s="562"/>
      <c r="D7" s="562"/>
      <c r="E7" s="562"/>
      <c r="F7" s="562"/>
      <c r="G7" s="562"/>
      <c r="H7" s="562"/>
      <c r="I7" s="562"/>
      <c r="J7" s="562"/>
      <c r="K7" s="562"/>
      <c r="L7" s="562"/>
      <c r="M7" s="562"/>
    </row>
    <row r="8" spans="1:13" s="257" customFormat="1" ht="28.9" customHeight="1" x14ac:dyDescent="0.25">
      <c r="A8" s="561"/>
      <c r="B8" s="563" t="s">
        <v>20</v>
      </c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</row>
    <row r="9" spans="1:13" s="1" customFormat="1" ht="6" customHeight="1" x14ac:dyDescent="0.25">
      <c r="A9" s="45"/>
      <c r="M9" s="46"/>
    </row>
    <row r="10" spans="1:13" s="1" customFormat="1" ht="17.45" customHeight="1" x14ac:dyDescent="0.25">
      <c r="A10" s="47" t="s">
        <v>21</v>
      </c>
      <c r="M10" s="46"/>
    </row>
    <row r="11" spans="1:13" s="257" customFormat="1" ht="28.9" customHeight="1" x14ac:dyDescent="0.25">
      <c r="A11" s="546" t="s">
        <v>22</v>
      </c>
      <c r="B11" s="548" t="s">
        <v>235</v>
      </c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9"/>
    </row>
    <row r="12" spans="1:13" s="257" customFormat="1" ht="28.9" customHeight="1" x14ac:dyDescent="0.25">
      <c r="A12" s="547"/>
      <c r="B12" s="554" t="s">
        <v>234</v>
      </c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5"/>
    </row>
    <row r="13" spans="1:13" s="257" customFormat="1" ht="19.899999999999999" customHeight="1" x14ac:dyDescent="0.25">
      <c r="A13" s="142" t="s">
        <v>23</v>
      </c>
      <c r="B13" s="556" t="s">
        <v>24</v>
      </c>
      <c r="C13" s="552"/>
      <c r="D13" s="552"/>
      <c r="E13" s="552"/>
      <c r="F13" s="552"/>
      <c r="G13" s="552"/>
      <c r="H13" s="552"/>
      <c r="I13" s="552"/>
      <c r="J13" s="552"/>
      <c r="K13" s="552"/>
      <c r="L13" s="552"/>
      <c r="M13" s="553"/>
    </row>
    <row r="14" spans="1:13" s="257" customFormat="1" ht="31.5" x14ac:dyDescent="0.25">
      <c r="A14" s="341" t="s">
        <v>25</v>
      </c>
      <c r="B14" s="543" t="s">
        <v>26</v>
      </c>
      <c r="C14" s="552"/>
      <c r="D14" s="552"/>
      <c r="E14" s="552"/>
      <c r="F14" s="552"/>
      <c r="G14" s="552"/>
      <c r="H14" s="552"/>
      <c r="I14" s="552"/>
      <c r="J14" s="552"/>
      <c r="K14" s="552"/>
      <c r="L14" s="552"/>
      <c r="M14" s="553"/>
    </row>
    <row r="15" spans="1:13" s="257" customFormat="1" ht="28.9" customHeight="1" x14ac:dyDescent="0.25">
      <c r="A15" s="142" t="s">
        <v>27</v>
      </c>
      <c r="B15" s="543" t="s">
        <v>28</v>
      </c>
      <c r="C15" s="544"/>
      <c r="D15" s="544"/>
      <c r="E15" s="544"/>
      <c r="F15" s="544"/>
      <c r="G15" s="544"/>
      <c r="H15" s="544"/>
      <c r="I15" s="544"/>
      <c r="J15" s="544"/>
      <c r="K15" s="544"/>
      <c r="L15" s="544"/>
      <c r="M15" s="545"/>
    </row>
    <row r="16" spans="1:13" s="257" customFormat="1" ht="28.9" customHeight="1" x14ac:dyDescent="0.25">
      <c r="A16" s="142" t="s">
        <v>29</v>
      </c>
      <c r="B16" s="543" t="s">
        <v>30</v>
      </c>
      <c r="C16" s="544"/>
      <c r="D16" s="544"/>
      <c r="E16" s="544"/>
      <c r="F16" s="544"/>
      <c r="G16" s="544"/>
      <c r="H16" s="544"/>
      <c r="I16" s="544"/>
      <c r="J16" s="544"/>
      <c r="K16" s="544"/>
      <c r="L16" s="544"/>
      <c r="M16" s="545"/>
    </row>
    <row r="17" spans="1:13" s="1" customFormat="1" ht="2.4500000000000002" customHeight="1" x14ac:dyDescent="0.25">
      <c r="A17" s="45"/>
      <c r="M17" s="46"/>
    </row>
    <row r="18" spans="1:13" s="1" customFormat="1" ht="18" customHeight="1" x14ac:dyDescent="0.25">
      <c r="A18" s="48" t="s">
        <v>31</v>
      </c>
      <c r="M18" s="46"/>
    </row>
    <row r="19" spans="1:13" s="257" customFormat="1" ht="28.9" customHeight="1" x14ac:dyDescent="0.25">
      <c r="A19" s="546" t="s">
        <v>32</v>
      </c>
      <c r="B19" s="548" t="s">
        <v>33</v>
      </c>
      <c r="C19" s="548"/>
      <c r="D19" s="548"/>
      <c r="E19" s="548"/>
      <c r="F19" s="548"/>
      <c r="G19" s="548"/>
      <c r="H19" s="548"/>
      <c r="I19" s="548"/>
      <c r="J19" s="548"/>
      <c r="K19" s="548"/>
      <c r="L19" s="548"/>
      <c r="M19" s="549"/>
    </row>
    <row r="20" spans="1:13" s="257" customFormat="1" ht="19.149999999999999" customHeight="1" x14ac:dyDescent="0.25">
      <c r="A20" s="547"/>
      <c r="B20" s="550" t="s">
        <v>34</v>
      </c>
      <c r="C20" s="550"/>
      <c r="D20" s="550"/>
      <c r="E20" s="550"/>
      <c r="F20" s="550"/>
      <c r="G20" s="550"/>
      <c r="H20" s="550"/>
      <c r="I20" s="550"/>
      <c r="J20" s="550"/>
      <c r="K20" s="550"/>
      <c r="L20" s="550"/>
      <c r="M20" s="551"/>
    </row>
    <row r="21" spans="1:13" s="257" customFormat="1" ht="28.9" customHeight="1" x14ac:dyDescent="0.25">
      <c r="A21" s="342" t="s">
        <v>35</v>
      </c>
      <c r="B21" s="543" t="s">
        <v>36</v>
      </c>
      <c r="C21" s="544"/>
      <c r="D21" s="544"/>
      <c r="E21" s="544"/>
      <c r="F21" s="544"/>
      <c r="G21" s="544"/>
      <c r="H21" s="544"/>
      <c r="I21" s="544"/>
      <c r="J21" s="544"/>
      <c r="K21" s="544"/>
      <c r="L21" s="544"/>
      <c r="M21" s="545"/>
    </row>
    <row r="22" spans="1:13" s="1" customFormat="1" ht="3" customHeight="1" x14ac:dyDescent="0.25">
      <c r="A22" s="45"/>
      <c r="M22" s="46"/>
    </row>
    <row r="23" spans="1:13" s="1" customFormat="1" ht="16.899999999999999" customHeight="1" x14ac:dyDescent="0.25">
      <c r="A23" s="48" t="s">
        <v>37</v>
      </c>
      <c r="M23" s="46"/>
    </row>
    <row r="24" spans="1:13" s="257" customFormat="1" ht="28.9" customHeight="1" x14ac:dyDescent="0.25">
      <c r="A24" s="546" t="s">
        <v>32</v>
      </c>
      <c r="B24" s="548" t="s">
        <v>236</v>
      </c>
      <c r="C24" s="548"/>
      <c r="D24" s="548"/>
      <c r="E24" s="548"/>
      <c r="F24" s="548"/>
      <c r="G24" s="548"/>
      <c r="H24" s="548"/>
      <c r="I24" s="548"/>
      <c r="J24" s="548"/>
      <c r="K24" s="548"/>
      <c r="L24" s="548"/>
      <c r="M24" s="549"/>
    </row>
    <row r="25" spans="1:13" s="257" customFormat="1" ht="16.899999999999999" customHeight="1" x14ac:dyDescent="0.25">
      <c r="A25" s="547"/>
      <c r="B25" s="550" t="s">
        <v>38</v>
      </c>
      <c r="C25" s="550"/>
      <c r="D25" s="550"/>
      <c r="E25" s="550"/>
      <c r="F25" s="550"/>
      <c r="G25" s="550"/>
      <c r="H25" s="550"/>
      <c r="I25" s="550"/>
      <c r="J25" s="550"/>
      <c r="K25" s="550"/>
      <c r="L25" s="550"/>
      <c r="M25" s="551"/>
    </row>
    <row r="26" spans="1:13" s="257" customFormat="1" ht="28.9" customHeight="1" x14ac:dyDescent="0.25">
      <c r="A26" s="341" t="s">
        <v>39</v>
      </c>
      <c r="B26" s="543" t="s">
        <v>237</v>
      </c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545"/>
    </row>
  </sheetData>
  <mergeCells count="25">
    <mergeCell ref="B1:M1"/>
    <mergeCell ref="A2:A4"/>
    <mergeCell ref="B2:M2"/>
    <mergeCell ref="B3:M3"/>
    <mergeCell ref="B4:M4"/>
    <mergeCell ref="B5:M5"/>
    <mergeCell ref="A6:A8"/>
    <mergeCell ref="B6:M6"/>
    <mergeCell ref="B7:M7"/>
    <mergeCell ref="B8:M8"/>
    <mergeCell ref="A11:A12"/>
    <mergeCell ref="B11:M11"/>
    <mergeCell ref="B12:M12"/>
    <mergeCell ref="B13:M13"/>
    <mergeCell ref="B15:M15"/>
    <mergeCell ref="B16:M16"/>
    <mergeCell ref="A19:A20"/>
    <mergeCell ref="B19:M19"/>
    <mergeCell ref="B20:M20"/>
    <mergeCell ref="B14:M14"/>
    <mergeCell ref="B21:M21"/>
    <mergeCell ref="A24:A25"/>
    <mergeCell ref="B24:M24"/>
    <mergeCell ref="B25:M25"/>
    <mergeCell ref="B26:M26"/>
  </mergeCells>
  <printOptions horizontalCentered="1" verticalCentered="1"/>
  <pageMargins left="0.15748031496062992" right="0.15748031496062992" top="0.27559055118110237" bottom="0.27559055118110237" header="0.15748031496062992" footer="0.15748031496062992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C8C9-7AD5-469A-9C20-9F98D79D82AF}">
  <sheetPr>
    <tabColor rgb="FFFFC000"/>
    <pageSetUpPr fitToPage="1"/>
  </sheetPr>
  <dimension ref="A1:AQ31"/>
  <sheetViews>
    <sheetView workbookViewId="0">
      <selection activeCell="J12" sqref="J12"/>
    </sheetView>
  </sheetViews>
  <sheetFormatPr baseColWidth="10" defaultRowHeight="15" x14ac:dyDescent="0.25"/>
  <cols>
    <col min="2" max="6" width="5.7109375" customWidth="1"/>
    <col min="7" max="18" width="4.7109375" style="49" customWidth="1"/>
    <col min="19" max="23" width="12.7109375" style="49" customWidth="1"/>
    <col min="24" max="24" width="12.7109375" style="487" customWidth="1"/>
    <col min="25" max="30" width="12.7109375" style="49" customWidth="1"/>
    <col min="31" max="42" width="4.7109375" style="49" customWidth="1"/>
    <col min="43" max="59" width="5.7109375" customWidth="1"/>
  </cols>
  <sheetData>
    <row r="1" spans="1:43" ht="26.25" x14ac:dyDescent="0.4">
      <c r="A1" s="598" t="s">
        <v>332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  <c r="AP1" s="598"/>
      <c r="AQ1" s="598"/>
    </row>
    <row r="3" spans="1:43" ht="15.75" x14ac:dyDescent="0.25">
      <c r="A3" s="546" t="s">
        <v>323</v>
      </c>
      <c r="B3" s="495"/>
      <c r="C3" s="495"/>
      <c r="D3" s="495"/>
      <c r="E3" s="495"/>
      <c r="F3" s="495"/>
      <c r="J3" s="488"/>
      <c r="Q3" s="488" t="s">
        <v>334</v>
      </c>
      <c r="U3" s="488" t="s">
        <v>317</v>
      </c>
      <c r="AB3" s="488" t="s">
        <v>318</v>
      </c>
      <c r="AH3" s="488" t="s">
        <v>339</v>
      </c>
    </row>
    <row r="4" spans="1:43" ht="15.75" x14ac:dyDescent="0.25">
      <c r="A4" s="600"/>
      <c r="B4" s="495"/>
      <c r="C4" s="495"/>
      <c r="D4" s="495"/>
      <c r="E4" s="495"/>
      <c r="F4" s="495"/>
      <c r="J4" s="490"/>
      <c r="Q4" s="490" t="s">
        <v>335</v>
      </c>
      <c r="U4" s="490" t="s">
        <v>319</v>
      </c>
      <c r="AB4" s="490" t="s">
        <v>321</v>
      </c>
      <c r="AH4" s="490" t="s">
        <v>340</v>
      </c>
    </row>
    <row r="5" spans="1:43" ht="15.75" x14ac:dyDescent="0.25">
      <c r="A5" s="600"/>
      <c r="B5" s="495"/>
      <c r="C5" s="495"/>
      <c r="D5" s="495"/>
      <c r="E5" s="495"/>
      <c r="F5" s="495"/>
      <c r="J5" s="491"/>
      <c r="Q5" s="491" t="s">
        <v>336</v>
      </c>
      <c r="U5" s="491" t="s">
        <v>320</v>
      </c>
      <c r="AB5" s="491" t="s">
        <v>322</v>
      </c>
      <c r="AH5" s="491" t="s">
        <v>341</v>
      </c>
    </row>
    <row r="6" spans="1:43" ht="46.5" customHeight="1" x14ac:dyDescent="0.25">
      <c r="A6" s="547"/>
      <c r="B6" s="495"/>
      <c r="C6" s="495"/>
      <c r="D6" s="495"/>
      <c r="E6" s="495"/>
      <c r="F6" s="495"/>
      <c r="I6" s="599"/>
      <c r="J6" s="599"/>
      <c r="K6" s="599"/>
      <c r="N6" s="599" t="s">
        <v>338</v>
      </c>
      <c r="O6" s="599"/>
      <c r="P6" s="599"/>
      <c r="Q6" s="599"/>
      <c r="R6" s="599"/>
      <c r="S6" s="599"/>
      <c r="T6" s="599" t="s">
        <v>337</v>
      </c>
      <c r="U6" s="599"/>
      <c r="V6" s="599"/>
      <c r="AA6" s="599" t="s">
        <v>333</v>
      </c>
      <c r="AB6" s="599"/>
      <c r="AC6" s="599"/>
      <c r="AE6" s="599" t="s">
        <v>342</v>
      </c>
      <c r="AF6" s="599"/>
      <c r="AG6" s="599"/>
      <c r="AH6" s="599"/>
      <c r="AI6" s="599"/>
      <c r="AJ6" s="599"/>
      <c r="AK6" s="599"/>
    </row>
    <row r="8" spans="1:43" ht="36.75" customHeight="1" x14ac:dyDescent="0.25">
      <c r="A8" s="570" t="s">
        <v>324</v>
      </c>
      <c r="B8" s="496"/>
      <c r="C8" s="496"/>
      <c r="D8" s="496"/>
      <c r="E8" s="496"/>
      <c r="F8" s="496"/>
      <c r="S8" s="498"/>
      <c r="T8" s="498"/>
      <c r="U8" s="498"/>
      <c r="V8" s="585" t="s">
        <v>305</v>
      </c>
      <c r="W8" s="586"/>
      <c r="X8" s="587"/>
      <c r="Y8" s="498"/>
      <c r="Z8" s="498"/>
      <c r="AA8" s="498"/>
      <c r="AB8" s="498"/>
      <c r="AC8" s="498"/>
      <c r="AD8" s="498"/>
    </row>
    <row r="9" spans="1:43" ht="15.75" x14ac:dyDescent="0.25">
      <c r="A9" s="571"/>
      <c r="B9" s="496"/>
      <c r="C9" s="496"/>
      <c r="D9" s="496"/>
      <c r="E9" s="496"/>
      <c r="F9" s="496"/>
      <c r="S9" s="498"/>
      <c r="T9" s="498"/>
      <c r="U9" s="498"/>
      <c r="V9" s="585" t="s">
        <v>308</v>
      </c>
      <c r="W9" s="586"/>
      <c r="X9" s="587"/>
      <c r="Y9" s="498"/>
      <c r="Z9" s="498"/>
      <c r="AA9" s="498"/>
      <c r="AB9" s="498"/>
      <c r="AC9" s="498"/>
      <c r="AD9" s="498"/>
    </row>
    <row r="10" spans="1:43" ht="16.5" x14ac:dyDescent="0.25">
      <c r="A10" s="571"/>
      <c r="B10" s="496"/>
      <c r="C10" s="496"/>
      <c r="D10" s="496"/>
      <c r="E10" s="496"/>
      <c r="F10" s="496"/>
      <c r="S10" s="498"/>
      <c r="T10" s="498"/>
      <c r="U10" s="498"/>
      <c r="V10" s="498"/>
      <c r="W10" s="589" t="s">
        <v>290</v>
      </c>
      <c r="X10" s="590"/>
      <c r="Y10" s="498"/>
      <c r="Z10" s="498"/>
      <c r="AA10" s="498"/>
      <c r="AB10" s="498"/>
      <c r="AC10" s="498"/>
      <c r="AD10" s="498"/>
    </row>
    <row r="11" spans="1:43" ht="39" x14ac:dyDescent="0.25">
      <c r="A11" s="571"/>
      <c r="B11" s="496"/>
      <c r="C11" s="496"/>
      <c r="D11" s="496"/>
      <c r="E11" s="496"/>
      <c r="F11" s="496"/>
      <c r="S11" s="497" t="s">
        <v>310</v>
      </c>
      <c r="T11" s="498"/>
      <c r="U11" s="498"/>
      <c r="V11" s="498"/>
      <c r="W11" s="589" t="s">
        <v>291</v>
      </c>
      <c r="X11" s="590"/>
      <c r="Y11" s="498"/>
      <c r="Z11" s="498"/>
      <c r="AA11" s="498"/>
      <c r="AB11" s="498"/>
      <c r="AC11" s="498"/>
      <c r="AD11" s="498"/>
    </row>
    <row r="12" spans="1:43" ht="64.5" x14ac:dyDescent="0.25">
      <c r="A12" s="571"/>
      <c r="B12" s="496"/>
      <c r="C12" s="496"/>
      <c r="D12" s="496"/>
      <c r="E12" s="496"/>
      <c r="F12" s="496"/>
      <c r="S12" s="497" t="s">
        <v>311</v>
      </c>
      <c r="T12" s="498"/>
      <c r="U12" s="498"/>
      <c r="V12" s="498"/>
      <c r="W12" s="498"/>
      <c r="X12" s="497" t="s">
        <v>307</v>
      </c>
      <c r="Y12" s="498"/>
      <c r="Z12" s="498"/>
      <c r="AA12" s="498"/>
      <c r="AB12" s="498"/>
      <c r="AC12" s="498"/>
      <c r="AD12" s="498"/>
    </row>
    <row r="13" spans="1:43" ht="64.5" x14ac:dyDescent="0.25">
      <c r="A13" s="571"/>
      <c r="B13" s="496"/>
      <c r="C13" s="496"/>
      <c r="D13" s="496"/>
      <c r="E13" s="496"/>
      <c r="F13" s="496"/>
      <c r="S13" s="497" t="s">
        <v>312</v>
      </c>
      <c r="T13" s="498"/>
      <c r="U13" s="498"/>
      <c r="V13" s="498"/>
      <c r="W13" s="498"/>
      <c r="X13" s="499" t="s">
        <v>306</v>
      </c>
      <c r="Y13" s="498"/>
      <c r="Z13" s="498"/>
      <c r="AA13" s="498"/>
      <c r="AB13" s="498"/>
      <c r="AC13" s="498"/>
      <c r="AD13" s="498"/>
    </row>
    <row r="14" spans="1:43" ht="15.75" x14ac:dyDescent="0.25">
      <c r="A14" s="572"/>
      <c r="B14" s="496"/>
      <c r="C14" s="496"/>
      <c r="D14" s="496"/>
      <c r="E14" s="496"/>
      <c r="F14" s="496"/>
      <c r="S14" s="591" t="s">
        <v>309</v>
      </c>
      <c r="T14" s="592"/>
      <c r="U14" s="592"/>
      <c r="V14" s="592"/>
      <c r="W14" s="592"/>
      <c r="X14" s="592"/>
      <c r="Y14" s="592"/>
      <c r="Z14" s="592"/>
      <c r="AA14" s="592"/>
      <c r="AB14" s="592"/>
      <c r="AC14" s="592"/>
      <c r="AD14" s="593"/>
    </row>
    <row r="15" spans="1:43" ht="15.75" thickBot="1" x14ac:dyDescent="0.3">
      <c r="X15" s="49"/>
    </row>
    <row r="16" spans="1:43" ht="16.5" thickTop="1" thickBot="1" x14ac:dyDescent="0.3">
      <c r="G16" s="583" t="s">
        <v>328</v>
      </c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588"/>
      <c r="S16" s="583" t="s">
        <v>329</v>
      </c>
      <c r="T16" s="584"/>
      <c r="U16" s="584"/>
      <c r="V16" s="584"/>
      <c r="W16" s="584"/>
      <c r="X16" s="584"/>
      <c r="Y16" s="584"/>
      <c r="Z16" s="584"/>
      <c r="AA16" s="584"/>
      <c r="AB16" s="584"/>
      <c r="AC16" s="584"/>
      <c r="AD16" s="584"/>
      <c r="AE16" s="583" t="s">
        <v>328</v>
      </c>
      <c r="AF16" s="584"/>
      <c r="AG16" s="584"/>
      <c r="AH16" s="584"/>
      <c r="AI16" s="584"/>
      <c r="AJ16" s="584"/>
      <c r="AK16" s="584"/>
      <c r="AL16" s="584"/>
      <c r="AM16" s="584"/>
      <c r="AN16" s="584"/>
      <c r="AO16" s="584"/>
      <c r="AP16" s="588"/>
    </row>
    <row r="17" spans="1:42" s="254" customFormat="1" ht="16.5" thickTop="1" thickBot="1" x14ac:dyDescent="0.3">
      <c r="B17" s="573" t="s">
        <v>327</v>
      </c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94"/>
      <c r="N17" s="573" t="s">
        <v>315</v>
      </c>
      <c r="O17" s="574"/>
      <c r="P17" s="574"/>
      <c r="Q17" s="574"/>
      <c r="R17" s="574"/>
      <c r="S17" s="575"/>
      <c r="T17" s="575"/>
      <c r="U17" s="575"/>
      <c r="V17" s="575"/>
      <c r="W17" s="575"/>
      <c r="X17" s="575"/>
      <c r="Y17" s="576"/>
      <c r="Z17" s="573" t="s">
        <v>330</v>
      </c>
      <c r="AA17" s="574"/>
      <c r="AB17" s="574"/>
      <c r="AC17" s="574"/>
      <c r="AD17" s="574"/>
      <c r="AE17" s="575"/>
      <c r="AF17" s="575"/>
      <c r="AG17" s="575"/>
      <c r="AH17" s="575"/>
      <c r="AI17" s="575"/>
      <c r="AJ17" s="575"/>
      <c r="AK17" s="576"/>
      <c r="AL17" s="489"/>
      <c r="AM17" s="489"/>
      <c r="AN17" s="489"/>
      <c r="AO17" s="489"/>
      <c r="AP17" s="489"/>
    </row>
    <row r="18" spans="1:42" ht="15.75" thickTop="1" x14ac:dyDescent="0.25">
      <c r="B18" s="579" t="s">
        <v>343</v>
      </c>
      <c r="C18" s="580"/>
      <c r="D18" s="580"/>
      <c r="E18" s="580"/>
      <c r="F18" s="580"/>
      <c r="G18" s="581"/>
      <c r="H18" s="581"/>
      <c r="I18" s="581"/>
      <c r="J18" s="581"/>
      <c r="K18" s="581"/>
      <c r="L18" s="581"/>
      <c r="M18" s="582"/>
      <c r="N18" s="579" t="s">
        <v>316</v>
      </c>
      <c r="O18" s="580"/>
      <c r="P18" s="580"/>
      <c r="Q18" s="580"/>
      <c r="R18" s="580"/>
      <c r="S18" s="581"/>
      <c r="T18" s="581"/>
      <c r="U18" s="581"/>
      <c r="V18" s="581"/>
      <c r="W18" s="581"/>
      <c r="X18" s="581"/>
      <c r="Y18" s="582"/>
      <c r="Z18" s="579" t="s">
        <v>331</v>
      </c>
      <c r="AA18" s="580"/>
      <c r="AB18" s="580"/>
      <c r="AC18" s="580"/>
      <c r="AD18" s="580"/>
      <c r="AE18" s="581"/>
      <c r="AF18" s="581"/>
      <c r="AG18" s="581"/>
      <c r="AH18" s="581"/>
      <c r="AI18" s="581"/>
      <c r="AJ18" s="581"/>
      <c r="AK18" s="582"/>
    </row>
    <row r="19" spans="1:42" s="14" customFormat="1" ht="18.75" x14ac:dyDescent="0.3">
      <c r="B19" s="595" t="s">
        <v>326</v>
      </c>
      <c r="C19" s="596"/>
      <c r="D19" s="596"/>
      <c r="E19" s="596"/>
      <c r="F19" s="597"/>
      <c r="G19" s="577" t="s">
        <v>286</v>
      </c>
      <c r="H19" s="577"/>
      <c r="I19" s="577"/>
      <c r="J19" s="577"/>
      <c r="K19" s="577"/>
      <c r="L19" s="577"/>
      <c r="M19" s="577"/>
      <c r="N19" s="577"/>
      <c r="O19" s="577"/>
      <c r="P19" s="577"/>
      <c r="Q19" s="577"/>
      <c r="R19" s="577"/>
      <c r="S19" s="578" t="s">
        <v>287</v>
      </c>
      <c r="T19" s="578"/>
      <c r="U19" s="578"/>
      <c r="V19" s="578"/>
      <c r="W19" s="578"/>
      <c r="X19" s="578"/>
      <c r="Y19" s="578"/>
      <c r="Z19" s="578"/>
      <c r="AA19" s="578"/>
      <c r="AB19" s="578"/>
      <c r="AC19" s="578"/>
      <c r="AD19" s="578"/>
      <c r="AE19" s="577" t="s">
        <v>288</v>
      </c>
      <c r="AF19" s="577"/>
      <c r="AG19" s="577"/>
      <c r="AH19" s="577"/>
      <c r="AI19" s="577"/>
      <c r="AJ19" s="577"/>
      <c r="AK19" s="577"/>
      <c r="AL19" s="577"/>
      <c r="AM19" s="577"/>
      <c r="AN19" s="577"/>
      <c r="AO19" s="577"/>
      <c r="AP19" s="577"/>
    </row>
    <row r="20" spans="1:42" ht="15.75" x14ac:dyDescent="0.25">
      <c r="B20" s="492">
        <v>8</v>
      </c>
      <c r="C20" s="492">
        <v>9</v>
      </c>
      <c r="D20" s="492">
        <v>10</v>
      </c>
      <c r="E20" s="492">
        <v>11</v>
      </c>
      <c r="F20" s="492">
        <v>12</v>
      </c>
      <c r="G20" s="492">
        <v>1</v>
      </c>
      <c r="H20" s="492">
        <v>2</v>
      </c>
      <c r="I20" s="492">
        <v>3</v>
      </c>
      <c r="J20" s="492">
        <v>4</v>
      </c>
      <c r="K20" s="492">
        <v>5</v>
      </c>
      <c r="L20" s="492">
        <v>6</v>
      </c>
      <c r="M20" s="492">
        <v>7</v>
      </c>
      <c r="N20" s="492">
        <v>8</v>
      </c>
      <c r="O20" s="492">
        <v>9</v>
      </c>
      <c r="P20" s="492">
        <v>10</v>
      </c>
      <c r="Q20" s="492">
        <v>11</v>
      </c>
      <c r="R20" s="492">
        <v>12</v>
      </c>
      <c r="S20" s="493">
        <v>1</v>
      </c>
      <c r="T20" s="493">
        <v>2</v>
      </c>
      <c r="U20" s="493">
        <v>3</v>
      </c>
      <c r="V20" s="493">
        <v>4</v>
      </c>
      <c r="W20" s="493">
        <v>5</v>
      </c>
      <c r="X20" s="494">
        <v>6</v>
      </c>
      <c r="Y20" s="493">
        <v>7</v>
      </c>
      <c r="Z20" s="493">
        <v>8</v>
      </c>
      <c r="AA20" s="493">
        <v>9</v>
      </c>
      <c r="AB20" s="493">
        <v>10</v>
      </c>
      <c r="AC20" s="493">
        <v>11</v>
      </c>
      <c r="AD20" s="493">
        <v>12</v>
      </c>
      <c r="AE20" s="492">
        <v>1</v>
      </c>
      <c r="AF20" s="492">
        <v>2</v>
      </c>
      <c r="AG20" s="492">
        <v>3</v>
      </c>
      <c r="AH20" s="492">
        <v>4</v>
      </c>
      <c r="AI20" s="492">
        <v>5</v>
      </c>
      <c r="AJ20" s="492">
        <v>6</v>
      </c>
      <c r="AK20" s="492">
        <v>7</v>
      </c>
      <c r="AL20" s="492">
        <v>8</v>
      </c>
      <c r="AM20" s="492">
        <v>9</v>
      </c>
      <c r="AN20" s="492">
        <v>10</v>
      </c>
      <c r="AO20" s="492">
        <v>11</v>
      </c>
      <c r="AP20" s="492">
        <v>12</v>
      </c>
    </row>
    <row r="21" spans="1:42" x14ac:dyDescent="0.25">
      <c r="S21" s="488" t="s">
        <v>292</v>
      </c>
      <c r="Y21" s="488" t="s">
        <v>297</v>
      </c>
      <c r="AD21" s="488" t="s">
        <v>302</v>
      </c>
    </row>
    <row r="22" spans="1:42" ht="39" x14ac:dyDescent="0.25">
      <c r="A22" s="570" t="s">
        <v>325</v>
      </c>
      <c r="B22" s="496"/>
      <c r="C22" s="496"/>
      <c r="D22" s="496"/>
      <c r="E22" s="496"/>
      <c r="F22" s="496"/>
      <c r="S22" s="497" t="s">
        <v>304</v>
      </c>
      <c r="T22" s="498"/>
      <c r="U22" s="498"/>
      <c r="V22" s="498"/>
      <c r="W22" s="498"/>
      <c r="X22" s="500"/>
      <c r="Y22" s="497" t="s">
        <v>314</v>
      </c>
      <c r="AD22" s="501" t="s">
        <v>303</v>
      </c>
    </row>
    <row r="23" spans="1:42" ht="26.25" x14ac:dyDescent="0.25">
      <c r="A23" s="571"/>
      <c r="B23" s="496"/>
      <c r="C23" s="496"/>
      <c r="D23" s="496"/>
      <c r="E23" s="496"/>
      <c r="F23" s="496"/>
      <c r="S23" s="497" t="s">
        <v>289</v>
      </c>
      <c r="T23" s="498"/>
      <c r="U23" s="498"/>
      <c r="V23" s="498"/>
      <c r="W23" s="498"/>
      <c r="X23" s="500"/>
      <c r="Y23" s="497" t="s">
        <v>293</v>
      </c>
    </row>
    <row r="24" spans="1:42" ht="26.25" x14ac:dyDescent="0.25">
      <c r="A24" s="571"/>
      <c r="B24" s="496"/>
      <c r="C24" s="496"/>
      <c r="D24" s="496"/>
      <c r="E24" s="496"/>
      <c r="F24" s="496"/>
      <c r="S24" s="498"/>
      <c r="T24" s="498"/>
      <c r="U24" s="498"/>
      <c r="V24" s="498"/>
      <c r="W24" s="498"/>
      <c r="X24" s="500"/>
      <c r="Y24" s="497" t="s">
        <v>294</v>
      </c>
    </row>
    <row r="25" spans="1:42" ht="39" x14ac:dyDescent="0.25">
      <c r="A25" s="571"/>
      <c r="S25" s="498"/>
      <c r="T25" s="498"/>
      <c r="U25" s="498"/>
      <c r="V25" s="498"/>
      <c r="W25" s="498"/>
      <c r="X25" s="500"/>
      <c r="Y25" s="497" t="s">
        <v>295</v>
      </c>
    </row>
    <row r="26" spans="1:42" ht="39" x14ac:dyDescent="0.25">
      <c r="A26" s="571"/>
      <c r="B26" s="496"/>
      <c r="C26" s="496"/>
      <c r="D26" s="496"/>
      <c r="E26" s="496"/>
      <c r="F26" s="496"/>
      <c r="S26" s="498"/>
      <c r="T26" s="498"/>
      <c r="U26" s="498"/>
      <c r="V26" s="498"/>
      <c r="W26" s="498"/>
      <c r="X26" s="500"/>
      <c r="Y26" s="497" t="s">
        <v>296</v>
      </c>
    </row>
    <row r="27" spans="1:42" ht="39" x14ac:dyDescent="0.25">
      <c r="A27" s="571"/>
      <c r="B27" s="496"/>
      <c r="C27" s="496"/>
      <c r="D27" s="496"/>
      <c r="E27" s="496"/>
      <c r="F27" s="496"/>
      <c r="S27" s="498"/>
      <c r="T27" s="498"/>
      <c r="U27" s="498"/>
      <c r="V27" s="498"/>
      <c r="W27" s="498"/>
      <c r="X27" s="500"/>
      <c r="Y27" s="497" t="s">
        <v>313</v>
      </c>
    </row>
    <row r="28" spans="1:42" ht="26.25" x14ac:dyDescent="0.25">
      <c r="A28" s="571"/>
      <c r="B28" s="496"/>
      <c r="C28" s="496"/>
      <c r="D28" s="496"/>
      <c r="E28" s="496"/>
      <c r="F28" s="496"/>
      <c r="S28" s="498"/>
      <c r="T28" s="498"/>
      <c r="U28" s="498"/>
      <c r="V28" s="498"/>
      <c r="W28" s="498"/>
      <c r="X28" s="500"/>
      <c r="Y28" s="497" t="s">
        <v>298</v>
      </c>
    </row>
    <row r="29" spans="1:42" ht="26.25" x14ac:dyDescent="0.25">
      <c r="A29" s="571"/>
      <c r="B29" s="496"/>
      <c r="C29" s="496"/>
      <c r="D29" s="496"/>
      <c r="E29" s="496"/>
      <c r="F29" s="496"/>
      <c r="S29" s="498"/>
      <c r="T29" s="498"/>
      <c r="U29" s="498"/>
      <c r="V29" s="498"/>
      <c r="W29" s="498"/>
      <c r="X29" s="500"/>
      <c r="Y29" s="497" t="s">
        <v>299</v>
      </c>
    </row>
    <row r="30" spans="1:42" ht="39" x14ac:dyDescent="0.25">
      <c r="A30" s="571"/>
      <c r="B30" s="496"/>
      <c r="C30" s="496"/>
      <c r="D30" s="496"/>
      <c r="E30" s="496"/>
      <c r="F30" s="496"/>
      <c r="S30" s="498"/>
      <c r="T30" s="498"/>
      <c r="U30" s="498"/>
      <c r="V30" s="498"/>
      <c r="W30" s="498"/>
      <c r="X30" s="500"/>
      <c r="Y30" s="497" t="s">
        <v>300</v>
      </c>
    </row>
    <row r="31" spans="1:42" ht="39" x14ac:dyDescent="0.25">
      <c r="A31" s="572"/>
      <c r="B31" s="496"/>
      <c r="C31" s="496"/>
      <c r="D31" s="496"/>
      <c r="E31" s="496"/>
      <c r="F31" s="496"/>
      <c r="S31" s="498"/>
      <c r="T31" s="498"/>
      <c r="U31" s="498"/>
      <c r="V31" s="498"/>
      <c r="W31" s="498"/>
      <c r="X31" s="500"/>
      <c r="Y31" s="497" t="s">
        <v>301</v>
      </c>
    </row>
  </sheetData>
  <mergeCells count="27">
    <mergeCell ref="A1:AQ1"/>
    <mergeCell ref="T6:V6"/>
    <mergeCell ref="AA6:AC6"/>
    <mergeCell ref="N6:S6"/>
    <mergeCell ref="I6:K6"/>
    <mergeCell ref="AE6:AK6"/>
    <mergeCell ref="A3:A6"/>
    <mergeCell ref="A22:A31"/>
    <mergeCell ref="B17:M17"/>
    <mergeCell ref="B18:M18"/>
    <mergeCell ref="G16:R16"/>
    <mergeCell ref="B19:F19"/>
    <mergeCell ref="A8:A14"/>
    <mergeCell ref="Z17:AK17"/>
    <mergeCell ref="G19:R19"/>
    <mergeCell ref="S19:AD19"/>
    <mergeCell ref="AE19:AP19"/>
    <mergeCell ref="N18:Y18"/>
    <mergeCell ref="S16:AD16"/>
    <mergeCell ref="V9:X9"/>
    <mergeCell ref="AE16:AP16"/>
    <mergeCell ref="Z18:AK18"/>
    <mergeCell ref="V8:X8"/>
    <mergeCell ref="W10:X10"/>
    <mergeCell ref="W11:X11"/>
    <mergeCell ref="S14:AD14"/>
    <mergeCell ref="N17:Y17"/>
  </mergeCells>
  <pageMargins left="0.7" right="0.7" top="0.75" bottom="0.75" header="0.3" footer="0.3"/>
  <pageSetup paperSize="8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52"/>
  <sheetViews>
    <sheetView showGridLines="0"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4" sqref="E4"/>
    </sheetView>
  </sheetViews>
  <sheetFormatPr baseColWidth="10" defaultColWidth="11.42578125" defaultRowHeight="15" x14ac:dyDescent="0.25"/>
  <cols>
    <col min="1" max="1" width="42.7109375" customWidth="1"/>
    <col min="2" max="2" width="9.28515625" customWidth="1"/>
    <col min="3" max="3" width="7.28515625" customWidth="1"/>
    <col min="4" max="4" width="9" customWidth="1"/>
    <col min="5" max="5" width="7.28515625" customWidth="1"/>
    <col min="6" max="8" width="6.7109375" customWidth="1"/>
    <col min="9" max="13" width="6.7109375" style="1" customWidth="1"/>
    <col min="14" max="21" width="6.7109375" customWidth="1"/>
    <col min="22" max="22" width="1.2851562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  <col min="35" max="35" width="1.28515625" customWidth="1"/>
  </cols>
  <sheetData>
    <row r="1" spans="1:34" ht="26.45" customHeight="1" x14ac:dyDescent="0.25">
      <c r="A1" s="266" t="str">
        <f>Couverture!F12</f>
        <v>Année 2024-2025</v>
      </c>
      <c r="B1" s="267"/>
      <c r="C1" s="618" t="s">
        <v>40</v>
      </c>
      <c r="D1" s="618" t="s">
        <v>41</v>
      </c>
      <c r="E1" s="618" t="s">
        <v>42</v>
      </c>
      <c r="F1" s="618" t="s">
        <v>43</v>
      </c>
      <c r="G1" s="269" t="s">
        <v>44</v>
      </c>
      <c r="H1" s="269"/>
      <c r="I1" s="25" t="s">
        <v>45</v>
      </c>
      <c r="J1" s="25"/>
      <c r="K1" s="25"/>
      <c r="L1" s="25"/>
      <c r="M1" s="25"/>
      <c r="N1" s="25" t="s">
        <v>46</v>
      </c>
      <c r="O1" s="25"/>
      <c r="P1" s="25"/>
      <c r="Q1" s="25"/>
      <c r="R1" s="25" t="s">
        <v>47</v>
      </c>
      <c r="S1" s="25"/>
      <c r="T1" s="25"/>
      <c r="U1" s="25"/>
      <c r="V1" s="387"/>
      <c r="W1" s="617" t="s">
        <v>48</v>
      </c>
      <c r="X1" s="617" t="s">
        <v>49</v>
      </c>
      <c r="Y1" s="617" t="s">
        <v>50</v>
      </c>
      <c r="Z1" s="15" t="s">
        <v>45</v>
      </c>
      <c r="AA1" s="271"/>
      <c r="AB1" s="271"/>
      <c r="AC1" s="15"/>
      <c r="AD1" s="15"/>
      <c r="AE1" s="15" t="s">
        <v>51</v>
      </c>
      <c r="AF1" s="15"/>
      <c r="AG1" s="15"/>
      <c r="AH1" s="15"/>
    </row>
    <row r="2" spans="1:34" ht="49.9" customHeight="1" x14ac:dyDescent="0.25">
      <c r="A2" s="613" t="str">
        <f>Couverture!B12</f>
        <v xml:space="preserve">             CMA FORMATION TARBES</v>
      </c>
      <c r="B2" s="614"/>
      <c r="C2" s="618"/>
      <c r="D2" s="618"/>
      <c r="E2" s="618"/>
      <c r="F2" s="618"/>
      <c r="G2" s="268" t="s">
        <v>52</v>
      </c>
      <c r="H2" s="268" t="s">
        <v>53</v>
      </c>
      <c r="I2" s="268" t="s">
        <v>54</v>
      </c>
      <c r="J2" s="268" t="s">
        <v>55</v>
      </c>
      <c r="K2" s="268" t="s">
        <v>56</v>
      </c>
      <c r="L2" s="268" t="s">
        <v>57</v>
      </c>
      <c r="M2" s="268" t="s">
        <v>58</v>
      </c>
      <c r="N2" s="272" t="s">
        <v>59</v>
      </c>
      <c r="O2" s="272" t="s">
        <v>60</v>
      </c>
      <c r="P2" s="272" t="s">
        <v>61</v>
      </c>
      <c r="Q2" s="272" t="s">
        <v>58</v>
      </c>
      <c r="R2" s="272" t="s">
        <v>59</v>
      </c>
      <c r="S2" s="272" t="s">
        <v>60</v>
      </c>
      <c r="T2" s="272" t="s">
        <v>61</v>
      </c>
      <c r="U2" s="272" t="s">
        <v>58</v>
      </c>
      <c r="V2" s="387"/>
      <c r="W2" s="617"/>
      <c r="X2" s="617"/>
      <c r="Y2" s="617"/>
      <c r="Z2" s="273" t="s">
        <v>32</v>
      </c>
      <c r="AA2" s="270" t="s">
        <v>23</v>
      </c>
      <c r="AB2" s="270" t="s">
        <v>62</v>
      </c>
      <c r="AC2" s="270" t="s">
        <v>63</v>
      </c>
      <c r="AD2" s="270" t="s">
        <v>29</v>
      </c>
      <c r="AE2" s="273" t="s">
        <v>32</v>
      </c>
      <c r="AF2" s="274" t="s">
        <v>64</v>
      </c>
      <c r="AG2" s="273" t="s">
        <v>32</v>
      </c>
      <c r="AH2" s="274" t="s">
        <v>65</v>
      </c>
    </row>
    <row r="3" spans="1:34" s="1" customFormat="1" ht="10.9" customHeight="1" x14ac:dyDescent="0.25">
      <c r="A3" s="615" t="s">
        <v>240</v>
      </c>
      <c r="B3" s="265" t="s">
        <v>66</v>
      </c>
      <c r="C3" s="275"/>
      <c r="D3" s="275"/>
      <c r="E3" s="275"/>
      <c r="F3" s="275"/>
      <c r="G3" s="276"/>
      <c r="H3" s="276"/>
      <c r="I3" s="276"/>
      <c r="J3" s="276"/>
      <c r="K3" s="276"/>
      <c r="L3" s="276"/>
      <c r="M3" s="276"/>
      <c r="N3" s="275"/>
      <c r="O3" s="275"/>
      <c r="P3" s="275"/>
      <c r="Q3" s="275"/>
      <c r="R3" s="275"/>
      <c r="S3" s="275"/>
      <c r="T3" s="275"/>
      <c r="U3" s="275"/>
      <c r="V3" s="388"/>
      <c r="W3" s="277" t="str">
        <f>IF($C3=0,"",F3/$C3)</f>
        <v/>
      </c>
      <c r="X3" s="278"/>
      <c r="Y3" s="278"/>
      <c r="Z3" s="279"/>
      <c r="AA3" s="278"/>
      <c r="AB3" s="278"/>
      <c r="AC3" s="278"/>
      <c r="AD3" s="278"/>
      <c r="AE3" s="280" t="str">
        <f>IF((N3+O3+P3+Q3)=0,"",1-(Q3/(N3+O3+P3+Q3)))</f>
        <v/>
      </c>
      <c r="AF3" s="277" t="str">
        <f>IF((N3+O3+P3)=0,"",(N3+O3)/(N3+O3+P3))</f>
        <v/>
      </c>
      <c r="AG3" s="280" t="str">
        <f>IF((R3+S3+T3+U3)=0,"",1-(U3/(R3+S3+T3+U3)))</f>
        <v/>
      </c>
      <c r="AH3" s="277" t="str">
        <f>IF((R3+S3+T3)=0,"",(S3+R3)/(R3+S3+T3))</f>
        <v/>
      </c>
    </row>
    <row r="4" spans="1:34" s="1" customFormat="1" ht="10.9" customHeight="1" x14ac:dyDescent="0.25">
      <c r="A4" s="616"/>
      <c r="B4" s="265" t="s">
        <v>67</v>
      </c>
      <c r="C4" s="275">
        <v>3</v>
      </c>
      <c r="D4" s="275"/>
      <c r="E4" s="275">
        <v>2</v>
      </c>
      <c r="F4" s="275">
        <v>1</v>
      </c>
      <c r="G4" s="275">
        <v>2</v>
      </c>
      <c r="H4" s="275">
        <v>2</v>
      </c>
      <c r="I4" s="275">
        <v>3</v>
      </c>
      <c r="J4" s="275">
        <v>2</v>
      </c>
      <c r="K4" s="275"/>
      <c r="L4" s="275"/>
      <c r="M4" s="275"/>
      <c r="N4" s="275">
        <v>2</v>
      </c>
      <c r="O4" s="275"/>
      <c r="P4" s="275"/>
      <c r="Q4" s="275"/>
      <c r="R4" s="275"/>
      <c r="S4" s="275"/>
      <c r="T4" s="275"/>
      <c r="U4" s="275"/>
      <c r="V4" s="388"/>
      <c r="W4" s="277">
        <f t="shared" ref="W4:W29" si="0">IF($C4=0,"",F4/$C4)</f>
        <v>0.33333333333333331</v>
      </c>
      <c r="X4" s="277">
        <f t="shared" ref="X4:X14" si="1">IF($C4=0,"",G4/$C4)</f>
        <v>0.66666666666666663</v>
      </c>
      <c r="Y4" s="277">
        <f>IF($G4=0,"",H4/$G4)</f>
        <v>1</v>
      </c>
      <c r="Z4" s="281">
        <f>IF((I4+K4+L4+M4)=0,"",1-(M4/(I4+K4+L4+M4)))</f>
        <v>1</v>
      </c>
      <c r="AA4" s="282">
        <f>IF(AND((($I4+$K4+$L4)=0),($I4=0)),"",$I4/($I4+$L4+$K4))</f>
        <v>1</v>
      </c>
      <c r="AB4" s="282">
        <f t="shared" ref="AB4:AB50" si="2">IF(AND((($I4+$K4+$L4)=0),($I4=0)),"",$J4/($I4))</f>
        <v>0.66666666666666663</v>
      </c>
      <c r="AC4" s="282">
        <f t="shared" ref="AC4:AC51" si="3">IF(AND((($I4+$K4+$L4)=0),($K4=0)),"",$K4/($K4+$L4+$I4))</f>
        <v>0</v>
      </c>
      <c r="AD4" s="277">
        <f t="shared" ref="AD4:AD29" si="4">IF(($I4+$K4+$L4)=0,"",($I4+$K4)/($I4+$K4+$L4))</f>
        <v>1</v>
      </c>
      <c r="AE4" s="281">
        <f t="shared" ref="AE4:AE29" si="5">IF((N4+O4+P4+Q4)=0,"",1-(Q4/(N4+O4+P4+Q4)))</f>
        <v>1</v>
      </c>
      <c r="AF4" s="277">
        <f t="shared" ref="AF4:AF29" si="6">IF((N4+O4+P4)=0,"",(N4+O4)/(N4+O4+P4))</f>
        <v>1</v>
      </c>
      <c r="AG4" s="281" t="str">
        <f t="shared" ref="AG4:AG29" si="7">IF((R4+S4+T4+U4)=0,"",1-(U4/(R4+S4+T4+U4)))</f>
        <v/>
      </c>
      <c r="AH4" s="277" t="str">
        <f t="shared" ref="AH4:AH29" si="8">IF((R4+S4+T4)=0,"",(S4+R4)/(R4+S4+T4))</f>
        <v/>
      </c>
    </row>
    <row r="5" spans="1:34" s="1" customFormat="1" ht="10.9" customHeight="1" x14ac:dyDescent="0.25">
      <c r="A5" s="604" t="s">
        <v>241</v>
      </c>
      <c r="B5" s="265" t="s">
        <v>66</v>
      </c>
      <c r="C5" s="275"/>
      <c r="D5" s="275"/>
      <c r="E5" s="275"/>
      <c r="F5" s="275"/>
      <c r="G5" s="276"/>
      <c r="H5" s="276"/>
      <c r="I5" s="276"/>
      <c r="J5" s="276"/>
      <c r="K5" s="276"/>
      <c r="L5" s="276"/>
      <c r="M5" s="276"/>
      <c r="N5" s="275"/>
      <c r="O5" s="275"/>
      <c r="P5" s="275"/>
      <c r="Q5" s="275"/>
      <c r="R5" s="275"/>
      <c r="S5" s="275"/>
      <c r="T5" s="275"/>
      <c r="U5" s="275"/>
      <c r="V5" s="388"/>
      <c r="W5" s="277" t="str">
        <f t="shared" si="0"/>
        <v/>
      </c>
      <c r="X5" s="278"/>
      <c r="Y5" s="278"/>
      <c r="Z5" s="283"/>
      <c r="AA5" s="278"/>
      <c r="AB5" s="278"/>
      <c r="AC5" s="278"/>
      <c r="AD5" s="278"/>
      <c r="AE5" s="281" t="str">
        <f t="shared" si="5"/>
        <v/>
      </c>
      <c r="AF5" s="277" t="str">
        <f t="shared" si="6"/>
        <v/>
      </c>
      <c r="AG5" s="281" t="str">
        <f t="shared" si="7"/>
        <v/>
      </c>
      <c r="AH5" s="277" t="str">
        <f t="shared" si="8"/>
        <v/>
      </c>
    </row>
    <row r="6" spans="1:34" s="1" customFormat="1" ht="10.9" customHeight="1" x14ac:dyDescent="0.25">
      <c r="A6" s="604"/>
      <c r="B6" s="265" t="s">
        <v>67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388"/>
      <c r="W6" s="277" t="str">
        <f t="shared" si="0"/>
        <v/>
      </c>
      <c r="X6" s="277" t="str">
        <f t="shared" si="1"/>
        <v/>
      </c>
      <c r="Y6" s="277" t="str">
        <f t="shared" ref="Y6:Y21" si="9">IF($G6=0,"",H6/$G6)</f>
        <v/>
      </c>
      <c r="Z6" s="281" t="str">
        <f t="shared" ref="Z6:Z29" si="10">IF((I6+K6+L6+M6)=0,"",1-(M6/(I6+K6+L6+M6)))</f>
        <v/>
      </c>
      <c r="AA6" s="282" t="str">
        <f t="shared" ref="AA6:AA51" si="11">IF(AND((($I6+$K6+$L6)=0),($I6=0)),"",$I6/($I6+$L6+$K6))</f>
        <v/>
      </c>
      <c r="AB6" s="282" t="str">
        <f t="shared" si="2"/>
        <v/>
      </c>
      <c r="AC6" s="282" t="str">
        <f t="shared" si="3"/>
        <v/>
      </c>
      <c r="AD6" s="277" t="str">
        <f t="shared" si="4"/>
        <v/>
      </c>
      <c r="AE6" s="281" t="str">
        <f t="shared" si="5"/>
        <v/>
      </c>
      <c r="AF6" s="277" t="str">
        <f t="shared" si="6"/>
        <v/>
      </c>
      <c r="AG6" s="281" t="str">
        <f t="shared" si="7"/>
        <v/>
      </c>
      <c r="AH6" s="277" t="str">
        <f t="shared" si="8"/>
        <v/>
      </c>
    </row>
    <row r="7" spans="1:34" s="1" customFormat="1" ht="10.9" customHeight="1" x14ac:dyDescent="0.25">
      <c r="A7" s="604" t="s">
        <v>242</v>
      </c>
      <c r="B7" s="265" t="s">
        <v>66</v>
      </c>
      <c r="C7" s="275"/>
      <c r="D7" s="275"/>
      <c r="E7" s="275"/>
      <c r="F7" s="275"/>
      <c r="G7" s="276"/>
      <c r="H7" s="276"/>
      <c r="I7" s="276"/>
      <c r="J7" s="276"/>
      <c r="K7" s="276"/>
      <c r="L7" s="276"/>
      <c r="M7" s="276"/>
      <c r="N7" s="275"/>
      <c r="O7" s="275"/>
      <c r="P7" s="275"/>
      <c r="Q7" s="275"/>
      <c r="R7" s="275"/>
      <c r="S7" s="275"/>
      <c r="T7" s="275"/>
      <c r="U7" s="275"/>
      <c r="V7" s="388"/>
      <c r="W7" s="277" t="str">
        <f t="shared" si="0"/>
        <v/>
      </c>
      <c r="X7" s="278"/>
      <c r="Y7" s="278"/>
      <c r="Z7" s="283"/>
      <c r="AA7" s="278"/>
      <c r="AB7" s="278"/>
      <c r="AC7" s="278"/>
      <c r="AD7" s="278"/>
      <c r="AE7" s="281" t="str">
        <f t="shared" si="5"/>
        <v/>
      </c>
      <c r="AF7" s="277" t="str">
        <f t="shared" si="6"/>
        <v/>
      </c>
      <c r="AG7" s="281" t="str">
        <f t="shared" si="7"/>
        <v/>
      </c>
      <c r="AH7" s="277" t="str">
        <f t="shared" si="8"/>
        <v/>
      </c>
    </row>
    <row r="8" spans="1:34" s="1" customFormat="1" ht="10.9" customHeight="1" x14ac:dyDescent="0.25">
      <c r="A8" s="604"/>
      <c r="B8" s="265" t="s">
        <v>67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388"/>
      <c r="W8" s="277" t="str">
        <f t="shared" si="0"/>
        <v/>
      </c>
      <c r="X8" s="277" t="str">
        <f t="shared" si="1"/>
        <v/>
      </c>
      <c r="Y8" s="277" t="str">
        <f t="shared" si="9"/>
        <v/>
      </c>
      <c r="Z8" s="281" t="str">
        <f t="shared" si="10"/>
        <v/>
      </c>
      <c r="AA8" s="282" t="str">
        <f t="shared" si="11"/>
        <v/>
      </c>
      <c r="AB8" s="282" t="str">
        <f t="shared" si="2"/>
        <v/>
      </c>
      <c r="AC8" s="282" t="str">
        <f t="shared" si="3"/>
        <v/>
      </c>
      <c r="AD8" s="277" t="str">
        <f t="shared" si="4"/>
        <v/>
      </c>
      <c r="AE8" s="281" t="str">
        <f t="shared" si="5"/>
        <v/>
      </c>
      <c r="AF8" s="277" t="str">
        <f t="shared" si="6"/>
        <v/>
      </c>
      <c r="AG8" s="281" t="str">
        <f t="shared" si="7"/>
        <v/>
      </c>
      <c r="AH8" s="277" t="str">
        <f t="shared" si="8"/>
        <v/>
      </c>
    </row>
    <row r="9" spans="1:34" s="1" customFormat="1" ht="10.9" customHeight="1" x14ac:dyDescent="0.25">
      <c r="A9" s="604" t="s">
        <v>243</v>
      </c>
      <c r="B9" s="265" t="s">
        <v>66</v>
      </c>
      <c r="C9" s="275"/>
      <c r="D9" s="275"/>
      <c r="E9" s="275"/>
      <c r="F9" s="275"/>
      <c r="G9" s="276"/>
      <c r="H9" s="276"/>
      <c r="I9" s="276"/>
      <c r="J9" s="276"/>
      <c r="K9" s="276"/>
      <c r="L9" s="276"/>
      <c r="M9" s="276"/>
      <c r="N9" s="275"/>
      <c r="O9" s="275"/>
      <c r="P9" s="275"/>
      <c r="Q9" s="275"/>
      <c r="R9" s="275"/>
      <c r="S9" s="275"/>
      <c r="T9" s="275"/>
      <c r="U9" s="275"/>
      <c r="V9" s="388"/>
      <c r="W9" s="277" t="str">
        <f t="shared" ref="W9:W10" si="12">IF($C9=0,"",F9/$C9)</f>
        <v/>
      </c>
      <c r="X9" s="278"/>
      <c r="Y9" s="278"/>
      <c r="Z9" s="283"/>
      <c r="AA9" s="278"/>
      <c r="AB9" s="278"/>
      <c r="AC9" s="278"/>
      <c r="AD9" s="278"/>
      <c r="AE9" s="281" t="str">
        <f t="shared" ref="AE9:AE10" si="13">IF((N9+O9+P9+Q9)=0,"",1-(Q9/(N9+O9+P9+Q9)))</f>
        <v/>
      </c>
      <c r="AF9" s="277" t="str">
        <f t="shared" ref="AF9:AF10" si="14">IF((N9+O9+P9)=0,"",(N9+O9)/(N9+O9+P9))</f>
        <v/>
      </c>
      <c r="AG9" s="281" t="str">
        <f t="shared" ref="AG9:AG10" si="15">IF((R9+S9+T9+U9)=0,"",1-(U9/(R9+S9+T9+U9)))</f>
        <v/>
      </c>
      <c r="AH9" s="277" t="str">
        <f t="shared" ref="AH9:AH10" si="16">IF((R9+S9+T9)=0,"",(S9+R9)/(R9+S9+T9))</f>
        <v/>
      </c>
    </row>
    <row r="10" spans="1:34" s="1" customFormat="1" ht="10.9" customHeight="1" x14ac:dyDescent="0.25">
      <c r="A10" s="604"/>
      <c r="B10" s="265" t="s">
        <v>67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388"/>
      <c r="W10" s="277" t="str">
        <f t="shared" si="12"/>
        <v/>
      </c>
      <c r="X10" s="277" t="str">
        <f t="shared" ref="X10" si="17">IF($C10=0,"",G10/$C10)</f>
        <v/>
      </c>
      <c r="Y10" s="277" t="str">
        <f t="shared" ref="Y10" si="18">IF($G10=0,"",H10/$G10)</f>
        <v/>
      </c>
      <c r="Z10" s="281" t="str">
        <f t="shared" ref="Z10" si="19">IF((I10+K10+L10+M10)=0,"",1-(M10/(I10+K10+L10+M10)))</f>
        <v/>
      </c>
      <c r="AA10" s="282" t="str">
        <f t="shared" si="11"/>
        <v/>
      </c>
      <c r="AB10" s="282" t="str">
        <f t="shared" si="2"/>
        <v/>
      </c>
      <c r="AC10" s="282" t="str">
        <f t="shared" si="3"/>
        <v/>
      </c>
      <c r="AD10" s="277" t="str">
        <f t="shared" si="4"/>
        <v/>
      </c>
      <c r="AE10" s="281" t="str">
        <f t="shared" si="13"/>
        <v/>
      </c>
      <c r="AF10" s="277" t="str">
        <f t="shared" si="14"/>
        <v/>
      </c>
      <c r="AG10" s="281" t="str">
        <f t="shared" si="15"/>
        <v/>
      </c>
      <c r="AH10" s="277" t="str">
        <f t="shared" si="16"/>
        <v/>
      </c>
    </row>
    <row r="11" spans="1:34" s="1" customFormat="1" ht="10.9" customHeight="1" x14ac:dyDescent="0.25">
      <c r="A11" s="605" t="s">
        <v>244</v>
      </c>
      <c r="B11" s="265" t="s">
        <v>66</v>
      </c>
      <c r="C11" s="275"/>
      <c r="D11" s="275"/>
      <c r="E11" s="275"/>
      <c r="F11" s="275"/>
      <c r="G11" s="276"/>
      <c r="H11" s="276"/>
      <c r="I11" s="276"/>
      <c r="J11" s="276"/>
      <c r="K11" s="276"/>
      <c r="L11" s="276"/>
      <c r="M11" s="276"/>
      <c r="N11" s="275"/>
      <c r="O11" s="275"/>
      <c r="P11" s="275"/>
      <c r="Q11" s="275"/>
      <c r="R11" s="275"/>
      <c r="S11" s="275"/>
      <c r="T11" s="275"/>
      <c r="U11" s="275"/>
      <c r="V11" s="388"/>
      <c r="W11" s="277" t="str">
        <f t="shared" si="0"/>
        <v/>
      </c>
      <c r="X11" s="278"/>
      <c r="Y11" s="278"/>
      <c r="Z11" s="283"/>
      <c r="AA11" s="278"/>
      <c r="AB11" s="278"/>
      <c r="AC11" s="278"/>
      <c r="AD11" s="278"/>
      <c r="AE11" s="281" t="str">
        <f t="shared" si="5"/>
        <v/>
      </c>
      <c r="AF11" s="277" t="str">
        <f t="shared" si="6"/>
        <v/>
      </c>
      <c r="AG11" s="281" t="str">
        <f t="shared" si="7"/>
        <v/>
      </c>
      <c r="AH11" s="277" t="str">
        <f t="shared" si="8"/>
        <v/>
      </c>
    </row>
    <row r="12" spans="1:34" s="1" customFormat="1" ht="10.9" customHeight="1" x14ac:dyDescent="0.25">
      <c r="A12" s="605"/>
      <c r="B12" s="265" t="s">
        <v>67</v>
      </c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388"/>
      <c r="W12" s="277" t="str">
        <f t="shared" si="0"/>
        <v/>
      </c>
      <c r="X12" s="277" t="str">
        <f t="shared" si="1"/>
        <v/>
      </c>
      <c r="Y12" s="277" t="str">
        <f t="shared" si="9"/>
        <v/>
      </c>
      <c r="Z12" s="281" t="str">
        <f t="shared" si="10"/>
        <v/>
      </c>
      <c r="AA12" s="282" t="str">
        <f t="shared" si="11"/>
        <v/>
      </c>
      <c r="AB12" s="282" t="str">
        <f t="shared" si="2"/>
        <v/>
      </c>
      <c r="AC12" s="282" t="str">
        <f t="shared" si="3"/>
        <v/>
      </c>
      <c r="AD12" s="277" t="str">
        <f t="shared" si="4"/>
        <v/>
      </c>
      <c r="AE12" s="281" t="str">
        <f t="shared" si="5"/>
        <v/>
      </c>
      <c r="AF12" s="277" t="str">
        <f t="shared" si="6"/>
        <v/>
      </c>
      <c r="AG12" s="281" t="str">
        <f t="shared" si="7"/>
        <v/>
      </c>
      <c r="AH12" s="277" t="str">
        <f t="shared" si="8"/>
        <v/>
      </c>
    </row>
    <row r="13" spans="1:34" s="1" customFormat="1" ht="10.9" customHeight="1" x14ac:dyDescent="0.25">
      <c r="A13" s="605" t="s">
        <v>245</v>
      </c>
      <c r="B13" s="265" t="s">
        <v>66</v>
      </c>
      <c r="C13" s="275"/>
      <c r="D13" s="275"/>
      <c r="E13" s="275"/>
      <c r="F13" s="275"/>
      <c r="G13" s="276"/>
      <c r="H13" s="276"/>
      <c r="I13" s="276"/>
      <c r="J13" s="276"/>
      <c r="K13" s="276"/>
      <c r="L13" s="276"/>
      <c r="M13" s="276"/>
      <c r="N13" s="275"/>
      <c r="O13" s="275"/>
      <c r="P13" s="275"/>
      <c r="Q13" s="275"/>
      <c r="R13" s="275"/>
      <c r="S13" s="275"/>
      <c r="T13" s="275"/>
      <c r="U13" s="275"/>
      <c r="V13" s="388"/>
      <c r="W13" s="277" t="str">
        <f t="shared" si="0"/>
        <v/>
      </c>
      <c r="X13" s="278"/>
      <c r="Y13" s="278"/>
      <c r="Z13" s="283"/>
      <c r="AA13" s="278"/>
      <c r="AB13" s="278"/>
      <c r="AC13" s="278"/>
      <c r="AD13" s="278"/>
      <c r="AE13" s="281" t="str">
        <f t="shared" si="5"/>
        <v/>
      </c>
      <c r="AF13" s="277" t="str">
        <f t="shared" si="6"/>
        <v/>
      </c>
      <c r="AG13" s="281" t="str">
        <f t="shared" si="7"/>
        <v/>
      </c>
      <c r="AH13" s="277" t="str">
        <f t="shared" si="8"/>
        <v/>
      </c>
    </row>
    <row r="14" spans="1:34" s="1" customFormat="1" ht="10.9" customHeight="1" x14ac:dyDescent="0.25">
      <c r="A14" s="605"/>
      <c r="B14" s="265" t="s">
        <v>67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388"/>
      <c r="W14" s="277" t="str">
        <f t="shared" si="0"/>
        <v/>
      </c>
      <c r="X14" s="277" t="str">
        <f t="shared" si="1"/>
        <v/>
      </c>
      <c r="Y14" s="277" t="str">
        <f t="shared" si="9"/>
        <v/>
      </c>
      <c r="Z14" s="281" t="str">
        <f t="shared" si="10"/>
        <v/>
      </c>
      <c r="AA14" s="282" t="str">
        <f t="shared" si="11"/>
        <v/>
      </c>
      <c r="AB14" s="282" t="str">
        <f t="shared" si="2"/>
        <v/>
      </c>
      <c r="AC14" s="282" t="str">
        <f t="shared" si="3"/>
        <v/>
      </c>
      <c r="AD14" s="277" t="str">
        <f t="shared" si="4"/>
        <v/>
      </c>
      <c r="AE14" s="281" t="str">
        <f t="shared" si="5"/>
        <v/>
      </c>
      <c r="AF14" s="277" t="str">
        <f t="shared" si="6"/>
        <v/>
      </c>
      <c r="AG14" s="281" t="str">
        <f t="shared" si="7"/>
        <v/>
      </c>
      <c r="AH14" s="277" t="str">
        <f t="shared" si="8"/>
        <v/>
      </c>
    </row>
    <row r="15" spans="1:34" s="262" customFormat="1" ht="12.75" customHeight="1" x14ac:dyDescent="0.25">
      <c r="A15" s="610" t="s">
        <v>246</v>
      </c>
      <c r="B15" s="263" t="s">
        <v>66</v>
      </c>
      <c r="C15" s="264"/>
      <c r="D15" s="264"/>
      <c r="E15" s="264"/>
      <c r="F15" s="264"/>
      <c r="G15" s="302"/>
      <c r="H15" s="303"/>
      <c r="I15" s="302"/>
      <c r="J15" s="302"/>
      <c r="K15" s="302"/>
      <c r="L15" s="276"/>
      <c r="M15" s="276"/>
      <c r="N15" s="264"/>
      <c r="O15" s="264"/>
      <c r="P15" s="264"/>
      <c r="Q15" s="264"/>
      <c r="R15" s="264"/>
      <c r="S15" s="264"/>
      <c r="T15" s="264"/>
      <c r="U15" s="264"/>
      <c r="V15" s="389"/>
      <c r="W15" s="282" t="str">
        <f t="shared" si="0"/>
        <v/>
      </c>
      <c r="X15" s="278"/>
      <c r="Y15" s="278"/>
      <c r="Z15" s="283"/>
      <c r="AA15" s="278"/>
      <c r="AB15" s="278"/>
      <c r="AC15" s="278"/>
      <c r="AD15" s="278"/>
      <c r="AE15" s="281" t="str">
        <f t="shared" si="5"/>
        <v/>
      </c>
      <c r="AF15" s="282" t="str">
        <f t="shared" si="6"/>
        <v/>
      </c>
      <c r="AG15" s="281" t="str">
        <f t="shared" si="7"/>
        <v/>
      </c>
      <c r="AH15" s="282" t="str">
        <f t="shared" si="8"/>
        <v/>
      </c>
    </row>
    <row r="16" spans="1:34" s="262" customFormat="1" ht="12.75" customHeight="1" thickBot="1" x14ac:dyDescent="0.3">
      <c r="A16" s="611"/>
      <c r="B16" s="287" t="s">
        <v>67</v>
      </c>
      <c r="C16" s="288"/>
      <c r="D16" s="288"/>
      <c r="E16" s="288"/>
      <c r="F16" s="288"/>
      <c r="G16" s="288"/>
      <c r="H16" s="289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390"/>
      <c r="W16" s="299" t="str">
        <f t="shared" si="0"/>
        <v/>
      </c>
      <c r="X16" s="299" t="str">
        <f t="shared" ref="X16:X18" si="20">IF($C16=0,"",G16/$C16)</f>
        <v/>
      </c>
      <c r="Y16" s="299" t="str">
        <f t="shared" si="9"/>
        <v/>
      </c>
      <c r="Z16" s="301" t="str">
        <f t="shared" ref="Z16:Z18" si="21">IF((I16+K16+L16+M16)=0,"",1-(M16/(I16+K16+L16+M16)))</f>
        <v/>
      </c>
      <c r="AA16" s="299" t="str">
        <f t="shared" si="11"/>
        <v/>
      </c>
      <c r="AB16" s="299" t="str">
        <f t="shared" si="2"/>
        <v/>
      </c>
      <c r="AC16" s="299" t="str">
        <f t="shared" si="3"/>
        <v/>
      </c>
      <c r="AD16" s="299" t="str">
        <f t="shared" si="4"/>
        <v/>
      </c>
      <c r="AE16" s="298" t="str">
        <f t="shared" si="5"/>
        <v/>
      </c>
      <c r="AF16" s="299" t="str">
        <f t="shared" si="6"/>
        <v/>
      </c>
      <c r="AG16" s="298" t="str">
        <f t="shared" si="7"/>
        <v/>
      </c>
      <c r="AH16" s="299" t="str">
        <f t="shared" si="8"/>
        <v/>
      </c>
    </row>
    <row r="17" spans="1:34" s="1" customFormat="1" ht="10.9" customHeight="1" thickTop="1" x14ac:dyDescent="0.25">
      <c r="A17" s="601" t="s">
        <v>344</v>
      </c>
      <c r="B17" s="442" t="s">
        <v>66</v>
      </c>
      <c r="C17" s="309">
        <f>C3+C5+C7+C9+C11+C13+C15</f>
        <v>0</v>
      </c>
      <c r="D17" s="309">
        <f t="shared" ref="D17:U17" si="22">D3+D5+D7+D9+D11+D13+D15</f>
        <v>0</v>
      </c>
      <c r="E17" s="309">
        <f t="shared" si="22"/>
        <v>0</v>
      </c>
      <c r="F17" s="309">
        <f t="shared" si="22"/>
        <v>0</v>
      </c>
      <c r="G17" s="310">
        <f t="shared" si="22"/>
        <v>0</v>
      </c>
      <c r="H17" s="310">
        <f t="shared" si="22"/>
        <v>0</v>
      </c>
      <c r="I17" s="310">
        <f t="shared" si="22"/>
        <v>0</v>
      </c>
      <c r="J17" s="310">
        <f t="shared" si="22"/>
        <v>0</v>
      </c>
      <c r="K17" s="310">
        <f t="shared" si="22"/>
        <v>0</v>
      </c>
      <c r="L17" s="310">
        <f t="shared" si="22"/>
        <v>0</v>
      </c>
      <c r="M17" s="310">
        <f t="shared" si="22"/>
        <v>0</v>
      </c>
      <c r="N17" s="309">
        <f t="shared" si="22"/>
        <v>0</v>
      </c>
      <c r="O17" s="309">
        <f t="shared" si="22"/>
        <v>0</v>
      </c>
      <c r="P17" s="309">
        <f t="shared" si="22"/>
        <v>0</v>
      </c>
      <c r="Q17" s="309">
        <f t="shared" si="22"/>
        <v>0</v>
      </c>
      <c r="R17" s="309">
        <f t="shared" si="22"/>
        <v>0</v>
      </c>
      <c r="S17" s="309">
        <f t="shared" si="22"/>
        <v>0</v>
      </c>
      <c r="T17" s="309">
        <f t="shared" si="22"/>
        <v>0</v>
      </c>
      <c r="U17" s="352">
        <f t="shared" si="22"/>
        <v>0</v>
      </c>
      <c r="V17" s="506"/>
      <c r="W17" s="333" t="str">
        <f>IF($C17=0,"",F17/$C17)</f>
        <v/>
      </c>
      <c r="X17" s="322"/>
      <c r="Y17" s="322"/>
      <c r="Z17" s="334"/>
      <c r="AA17" s="322"/>
      <c r="AB17" s="322"/>
      <c r="AC17" s="322"/>
      <c r="AD17" s="322"/>
      <c r="AE17" s="335" t="str">
        <f t="shared" si="5"/>
        <v/>
      </c>
      <c r="AF17" s="333" t="str">
        <f t="shared" si="6"/>
        <v/>
      </c>
      <c r="AG17" s="335" t="str">
        <f t="shared" si="7"/>
        <v/>
      </c>
      <c r="AH17" s="336" t="str">
        <f t="shared" si="8"/>
        <v/>
      </c>
    </row>
    <row r="18" spans="1:34" s="1" customFormat="1" ht="10.9" customHeight="1" thickBot="1" x14ac:dyDescent="0.3">
      <c r="A18" s="602"/>
      <c r="B18" s="446" t="s">
        <v>67</v>
      </c>
      <c r="C18" s="409">
        <f>C4+C6+C8+C10+C12+C14+C16</f>
        <v>3</v>
      </c>
      <c r="D18" s="409">
        <f t="shared" ref="D18:U18" si="23">D4+D6+D8+D10+D12+D14+D16</f>
        <v>0</v>
      </c>
      <c r="E18" s="409">
        <f t="shared" si="23"/>
        <v>2</v>
      </c>
      <c r="F18" s="409">
        <f t="shared" si="23"/>
        <v>1</v>
      </c>
      <c r="G18" s="409">
        <f t="shared" si="23"/>
        <v>2</v>
      </c>
      <c r="H18" s="409">
        <f t="shared" si="23"/>
        <v>2</v>
      </c>
      <c r="I18" s="409">
        <f t="shared" si="23"/>
        <v>3</v>
      </c>
      <c r="J18" s="409">
        <f t="shared" si="23"/>
        <v>2</v>
      </c>
      <c r="K18" s="409">
        <f t="shared" si="23"/>
        <v>0</v>
      </c>
      <c r="L18" s="409">
        <f t="shared" si="23"/>
        <v>0</v>
      </c>
      <c r="M18" s="409">
        <f t="shared" si="23"/>
        <v>0</v>
      </c>
      <c r="N18" s="409">
        <f t="shared" si="23"/>
        <v>2</v>
      </c>
      <c r="O18" s="409">
        <f t="shared" si="23"/>
        <v>0</v>
      </c>
      <c r="P18" s="409">
        <f t="shared" si="23"/>
        <v>0</v>
      </c>
      <c r="Q18" s="409">
        <f t="shared" si="23"/>
        <v>0</v>
      </c>
      <c r="R18" s="409">
        <f t="shared" si="23"/>
        <v>0</v>
      </c>
      <c r="S18" s="409">
        <f t="shared" si="23"/>
        <v>0</v>
      </c>
      <c r="T18" s="409">
        <f t="shared" si="23"/>
        <v>0</v>
      </c>
      <c r="U18" s="431">
        <f t="shared" si="23"/>
        <v>0</v>
      </c>
      <c r="V18" s="507"/>
      <c r="W18" s="330">
        <f t="shared" si="0"/>
        <v>0.33333333333333331</v>
      </c>
      <c r="X18" s="330">
        <f t="shared" si="20"/>
        <v>0.66666666666666663</v>
      </c>
      <c r="Y18" s="330">
        <f t="shared" si="9"/>
        <v>1</v>
      </c>
      <c r="Z18" s="502">
        <f t="shared" si="21"/>
        <v>1</v>
      </c>
      <c r="AA18" s="330">
        <f t="shared" si="11"/>
        <v>1</v>
      </c>
      <c r="AB18" s="330">
        <f t="shared" si="2"/>
        <v>0.66666666666666663</v>
      </c>
      <c r="AC18" s="330">
        <f t="shared" si="3"/>
        <v>0</v>
      </c>
      <c r="AD18" s="330">
        <f t="shared" si="4"/>
        <v>1</v>
      </c>
      <c r="AE18" s="329">
        <f t="shared" si="5"/>
        <v>1</v>
      </c>
      <c r="AF18" s="330">
        <f t="shared" si="6"/>
        <v>1</v>
      </c>
      <c r="AG18" s="329" t="str">
        <f t="shared" si="7"/>
        <v/>
      </c>
      <c r="AH18" s="503" t="str">
        <f t="shared" si="8"/>
        <v/>
      </c>
    </row>
    <row r="19" spans="1:34" s="1" customFormat="1" ht="10.9" customHeight="1" thickTop="1" thickBot="1" x14ac:dyDescent="0.3">
      <c r="A19" s="603"/>
      <c r="B19" s="61" t="s">
        <v>68</v>
      </c>
      <c r="C19" s="4">
        <f>C17+C18</f>
        <v>3</v>
      </c>
      <c r="D19" s="4">
        <f t="shared" ref="D19:U19" si="24">D17+D18</f>
        <v>0</v>
      </c>
      <c r="E19" s="4">
        <f t="shared" si="24"/>
        <v>2</v>
      </c>
      <c r="F19" s="4">
        <f t="shared" si="24"/>
        <v>1</v>
      </c>
      <c r="G19" s="4">
        <f t="shared" si="24"/>
        <v>2</v>
      </c>
      <c r="H19" s="4">
        <f t="shared" si="24"/>
        <v>2</v>
      </c>
      <c r="I19" s="4">
        <f t="shared" si="24"/>
        <v>3</v>
      </c>
      <c r="J19" s="4">
        <f t="shared" si="24"/>
        <v>2</v>
      </c>
      <c r="K19" s="4">
        <f t="shared" si="24"/>
        <v>0</v>
      </c>
      <c r="L19" s="4">
        <f t="shared" si="24"/>
        <v>0</v>
      </c>
      <c r="M19" s="4">
        <f t="shared" si="24"/>
        <v>0</v>
      </c>
      <c r="N19" s="4">
        <f t="shared" si="24"/>
        <v>2</v>
      </c>
      <c r="O19" s="4">
        <f t="shared" si="24"/>
        <v>0</v>
      </c>
      <c r="P19" s="4">
        <f t="shared" si="24"/>
        <v>0</v>
      </c>
      <c r="Q19" s="4">
        <f t="shared" si="24"/>
        <v>0</v>
      </c>
      <c r="R19" s="4">
        <f t="shared" si="24"/>
        <v>0</v>
      </c>
      <c r="S19" s="4">
        <f t="shared" si="24"/>
        <v>0</v>
      </c>
      <c r="T19" s="4">
        <f t="shared" si="24"/>
        <v>0</v>
      </c>
      <c r="U19" s="62">
        <f t="shared" si="24"/>
        <v>0</v>
      </c>
      <c r="V19" s="508"/>
      <c r="W19" s="70">
        <f>IF($C19=0,"",F19/$C19)</f>
        <v>0.33333333333333331</v>
      </c>
      <c r="X19" s="71">
        <f>IF($C19=0,"",G19/$C18)</f>
        <v>0.66666666666666663</v>
      </c>
      <c r="Y19" s="71">
        <f t="shared" si="9"/>
        <v>1</v>
      </c>
      <c r="Z19" s="72">
        <f t="shared" si="10"/>
        <v>1</v>
      </c>
      <c r="AA19" s="504">
        <f t="shared" si="11"/>
        <v>1</v>
      </c>
      <c r="AB19" s="504">
        <f t="shared" si="2"/>
        <v>0.66666666666666663</v>
      </c>
      <c r="AC19" s="504">
        <f t="shared" si="3"/>
        <v>0</v>
      </c>
      <c r="AD19" s="71">
        <f t="shared" si="4"/>
        <v>1</v>
      </c>
      <c r="AE19" s="72">
        <f t="shared" si="5"/>
        <v>1</v>
      </c>
      <c r="AF19" s="71">
        <f t="shared" si="6"/>
        <v>1</v>
      </c>
      <c r="AG19" s="72" t="str">
        <f t="shared" si="7"/>
        <v/>
      </c>
      <c r="AH19" s="73" t="str">
        <f t="shared" si="8"/>
        <v/>
      </c>
    </row>
    <row r="20" spans="1:34" s="1" customFormat="1" ht="10.9" customHeight="1" thickTop="1" x14ac:dyDescent="0.25">
      <c r="A20" s="604" t="s">
        <v>247</v>
      </c>
      <c r="B20" s="265" t="s">
        <v>66</v>
      </c>
      <c r="C20" s="275"/>
      <c r="D20" s="275"/>
      <c r="E20" s="275"/>
      <c r="F20" s="275"/>
      <c r="G20" s="276"/>
      <c r="H20" s="276"/>
      <c r="I20" s="276"/>
      <c r="J20" s="276"/>
      <c r="K20" s="276"/>
      <c r="L20" s="276"/>
      <c r="M20" s="276"/>
      <c r="N20" s="275"/>
      <c r="O20" s="275"/>
      <c r="P20" s="275"/>
      <c r="Q20" s="275"/>
      <c r="R20" s="275"/>
      <c r="S20" s="275"/>
      <c r="T20" s="275"/>
      <c r="U20" s="275"/>
      <c r="V20" s="388"/>
      <c r="W20" s="277" t="str">
        <f t="shared" si="0"/>
        <v/>
      </c>
      <c r="X20" s="278"/>
      <c r="Y20" s="278"/>
      <c r="Z20" s="279"/>
      <c r="AA20" s="278"/>
      <c r="AB20" s="278"/>
      <c r="AC20" s="278"/>
      <c r="AD20" s="278"/>
      <c r="AE20" s="280" t="str">
        <f t="shared" si="5"/>
        <v/>
      </c>
      <c r="AF20" s="277" t="str">
        <f t="shared" si="6"/>
        <v/>
      </c>
      <c r="AG20" s="280" t="str">
        <f t="shared" si="7"/>
        <v/>
      </c>
      <c r="AH20" s="277" t="str">
        <f t="shared" si="8"/>
        <v/>
      </c>
    </row>
    <row r="21" spans="1:34" s="1" customFormat="1" ht="10.9" customHeight="1" x14ac:dyDescent="0.25">
      <c r="A21" s="604"/>
      <c r="B21" s="265" t="s">
        <v>67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388"/>
      <c r="W21" s="277" t="str">
        <f t="shared" si="0"/>
        <v/>
      </c>
      <c r="X21" s="277" t="str">
        <f t="shared" ref="X21:X45" si="25">IF($C21=0,"",G21/$C21)</f>
        <v/>
      </c>
      <c r="Y21" s="277" t="str">
        <f t="shared" si="9"/>
        <v/>
      </c>
      <c r="Z21" s="281" t="str">
        <f t="shared" si="10"/>
        <v/>
      </c>
      <c r="AA21" s="282" t="str">
        <f t="shared" si="11"/>
        <v/>
      </c>
      <c r="AB21" s="282" t="str">
        <f t="shared" si="2"/>
        <v/>
      </c>
      <c r="AC21" s="282" t="str">
        <f t="shared" si="3"/>
        <v/>
      </c>
      <c r="AD21" s="277" t="str">
        <f t="shared" si="4"/>
        <v/>
      </c>
      <c r="AE21" s="281" t="str">
        <f t="shared" si="5"/>
        <v/>
      </c>
      <c r="AF21" s="277" t="str">
        <f t="shared" si="6"/>
        <v/>
      </c>
      <c r="AG21" s="281" t="str">
        <f t="shared" si="7"/>
        <v/>
      </c>
      <c r="AH21" s="277" t="str">
        <f t="shared" si="8"/>
        <v/>
      </c>
    </row>
    <row r="22" spans="1:34" s="1" customFormat="1" ht="10.9" customHeight="1" x14ac:dyDescent="0.25">
      <c r="A22" s="604" t="s">
        <v>248</v>
      </c>
      <c r="B22" s="265" t="s">
        <v>66</v>
      </c>
      <c r="C22" s="275"/>
      <c r="D22" s="275"/>
      <c r="E22" s="275"/>
      <c r="F22" s="275"/>
      <c r="G22" s="276"/>
      <c r="H22" s="276"/>
      <c r="I22" s="276"/>
      <c r="J22" s="276"/>
      <c r="K22" s="276"/>
      <c r="L22" s="276"/>
      <c r="M22" s="276"/>
      <c r="N22" s="275"/>
      <c r="O22" s="275"/>
      <c r="P22" s="275"/>
      <c r="Q22" s="275"/>
      <c r="R22" s="275"/>
      <c r="S22" s="275"/>
      <c r="T22" s="275"/>
      <c r="U22" s="275"/>
      <c r="V22" s="391"/>
      <c r="W22" s="277" t="str">
        <f t="shared" ref="W22:W27" si="26">IF($C22=0,"",F22/$C22)</f>
        <v/>
      </c>
      <c r="X22" s="278"/>
      <c r="Y22" s="278"/>
      <c r="Z22" s="283"/>
      <c r="AA22" s="278"/>
      <c r="AB22" s="278"/>
      <c r="AC22" s="278"/>
      <c r="AD22" s="278"/>
      <c r="AE22" s="281" t="str">
        <f t="shared" ref="AE22:AE27" si="27">IF((N22+O22+P22+Q22)=0,"",1-(Q22/(N22+O22+P22+Q22)))</f>
        <v/>
      </c>
      <c r="AF22" s="277" t="str">
        <f t="shared" ref="AF22:AF27" si="28">IF((N22+O22+P22)=0,"",(N22+O22)/(N22+O22+P22))</f>
        <v/>
      </c>
      <c r="AG22" s="281" t="str">
        <f t="shared" ref="AG22:AG27" si="29">IF((R22+S22+T22+U22)=0,"",1-(U22/(R22+S22+T22+U22)))</f>
        <v/>
      </c>
      <c r="AH22" s="277" t="str">
        <f t="shared" ref="AH22:AH27" si="30">IF((R22+S22+T22)=0,"",(S22+R22)/(R22+S22+T22))</f>
        <v/>
      </c>
    </row>
    <row r="23" spans="1:34" s="1" customFormat="1" ht="10.9" customHeight="1" x14ac:dyDescent="0.25">
      <c r="A23" s="604"/>
      <c r="B23" s="265" t="s">
        <v>67</v>
      </c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391"/>
      <c r="W23" s="277" t="str">
        <f t="shared" si="26"/>
        <v/>
      </c>
      <c r="X23" s="277" t="str">
        <f t="shared" si="25"/>
        <v/>
      </c>
      <c r="Y23" s="277" t="str">
        <f t="shared" ref="Y23:Y27" si="31">IF($G23=0,"",H23/$G23)</f>
        <v/>
      </c>
      <c r="Z23" s="281" t="str">
        <f t="shared" ref="Z23:Z27" si="32">IF((I23+K23+L23+M23)=0,"",1-(M23/(I23+K23+L23+M23)))</f>
        <v/>
      </c>
      <c r="AA23" s="282" t="str">
        <f t="shared" si="11"/>
        <v/>
      </c>
      <c r="AB23" s="282" t="str">
        <f t="shared" si="2"/>
        <v/>
      </c>
      <c r="AC23" s="282" t="str">
        <f t="shared" si="3"/>
        <v/>
      </c>
      <c r="AD23" s="277" t="str">
        <f t="shared" ref="AD23:AD27" si="33">IF(($I23+$K23+$L23)=0,"",($I23+$K23)/($I23+$K23+$L23))</f>
        <v/>
      </c>
      <c r="AE23" s="281" t="str">
        <f t="shared" si="27"/>
        <v/>
      </c>
      <c r="AF23" s="277" t="str">
        <f t="shared" si="28"/>
        <v/>
      </c>
      <c r="AG23" s="281" t="str">
        <f t="shared" si="29"/>
        <v/>
      </c>
      <c r="AH23" s="277" t="str">
        <f t="shared" si="30"/>
        <v/>
      </c>
    </row>
    <row r="24" spans="1:34" s="1" customFormat="1" ht="10.9" customHeight="1" x14ac:dyDescent="0.25">
      <c r="A24" s="604" t="s">
        <v>249</v>
      </c>
      <c r="B24" s="265" t="s">
        <v>66</v>
      </c>
      <c r="C24" s="275"/>
      <c r="D24" s="275"/>
      <c r="E24" s="275"/>
      <c r="F24" s="275"/>
      <c r="G24" s="276"/>
      <c r="H24" s="276"/>
      <c r="I24" s="276"/>
      <c r="J24" s="276"/>
      <c r="K24" s="276"/>
      <c r="L24" s="276"/>
      <c r="M24" s="276"/>
      <c r="N24" s="275"/>
      <c r="O24" s="275"/>
      <c r="P24" s="275"/>
      <c r="Q24" s="275"/>
      <c r="R24" s="275"/>
      <c r="S24" s="275"/>
      <c r="T24" s="275"/>
      <c r="U24" s="275"/>
      <c r="V24" s="391"/>
      <c r="W24" s="277" t="str">
        <f t="shared" si="26"/>
        <v/>
      </c>
      <c r="X24" s="278"/>
      <c r="Y24" s="278"/>
      <c r="Z24" s="283"/>
      <c r="AA24" s="278"/>
      <c r="AB24" s="278"/>
      <c r="AC24" s="278"/>
      <c r="AD24" s="278"/>
      <c r="AE24" s="281" t="str">
        <f t="shared" si="27"/>
        <v/>
      </c>
      <c r="AF24" s="277" t="str">
        <f t="shared" si="28"/>
        <v/>
      </c>
      <c r="AG24" s="281" t="str">
        <f t="shared" si="29"/>
        <v/>
      </c>
      <c r="AH24" s="277" t="str">
        <f t="shared" si="30"/>
        <v/>
      </c>
    </row>
    <row r="25" spans="1:34" s="1" customFormat="1" ht="10.9" customHeight="1" x14ac:dyDescent="0.25">
      <c r="A25" s="604"/>
      <c r="B25" s="265" t="s">
        <v>67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391"/>
      <c r="W25" s="277" t="str">
        <f t="shared" si="26"/>
        <v/>
      </c>
      <c r="X25" s="277" t="str">
        <f t="shared" si="25"/>
        <v/>
      </c>
      <c r="Y25" s="277" t="str">
        <f t="shared" si="31"/>
        <v/>
      </c>
      <c r="Z25" s="281" t="str">
        <f t="shared" si="32"/>
        <v/>
      </c>
      <c r="AA25" s="282" t="str">
        <f t="shared" si="11"/>
        <v/>
      </c>
      <c r="AB25" s="282" t="str">
        <f t="shared" si="2"/>
        <v/>
      </c>
      <c r="AC25" s="282" t="str">
        <f t="shared" si="3"/>
        <v/>
      </c>
      <c r="AD25" s="277" t="str">
        <f t="shared" si="33"/>
        <v/>
      </c>
      <c r="AE25" s="281" t="str">
        <f t="shared" si="27"/>
        <v/>
      </c>
      <c r="AF25" s="277" t="str">
        <f t="shared" si="28"/>
        <v/>
      </c>
      <c r="AG25" s="281" t="str">
        <f t="shared" si="29"/>
        <v/>
      </c>
      <c r="AH25" s="277" t="str">
        <f t="shared" si="30"/>
        <v/>
      </c>
    </row>
    <row r="26" spans="1:34" s="1" customFormat="1" ht="10.9" customHeight="1" x14ac:dyDescent="0.25">
      <c r="A26" s="604" t="s">
        <v>250</v>
      </c>
      <c r="B26" s="519" t="s">
        <v>66</v>
      </c>
      <c r="C26" s="275"/>
      <c r="D26" s="275"/>
      <c r="E26" s="275"/>
      <c r="F26" s="275"/>
      <c r="G26" s="276"/>
      <c r="H26" s="276"/>
      <c r="I26" s="276"/>
      <c r="J26" s="276"/>
      <c r="K26" s="276"/>
      <c r="L26" s="276"/>
      <c r="M26" s="276"/>
      <c r="N26" s="275"/>
      <c r="O26" s="275"/>
      <c r="P26" s="275"/>
      <c r="Q26" s="275"/>
      <c r="R26" s="275"/>
      <c r="S26" s="275"/>
      <c r="T26" s="275"/>
      <c r="U26" s="275"/>
      <c r="V26" s="391"/>
      <c r="W26" s="277" t="str">
        <f t="shared" si="26"/>
        <v/>
      </c>
      <c r="X26" s="278"/>
      <c r="Y26" s="278"/>
      <c r="Z26" s="283"/>
      <c r="AA26" s="278"/>
      <c r="AB26" s="278"/>
      <c r="AC26" s="278"/>
      <c r="AD26" s="278"/>
      <c r="AE26" s="281" t="str">
        <f t="shared" si="27"/>
        <v/>
      </c>
      <c r="AF26" s="277" t="str">
        <f t="shared" si="28"/>
        <v/>
      </c>
      <c r="AG26" s="281" t="str">
        <f t="shared" si="29"/>
        <v/>
      </c>
      <c r="AH26" s="277" t="str">
        <f t="shared" si="30"/>
        <v/>
      </c>
    </row>
    <row r="27" spans="1:34" s="1" customFormat="1" ht="10.9" customHeight="1" x14ac:dyDescent="0.25">
      <c r="A27" s="604"/>
      <c r="B27" s="265" t="s">
        <v>67</v>
      </c>
      <c r="C27" s="275">
        <v>2</v>
      </c>
      <c r="D27" s="275"/>
      <c r="E27" s="275"/>
      <c r="F27" s="275"/>
      <c r="G27" s="275">
        <v>2</v>
      </c>
      <c r="H27" s="275">
        <v>2</v>
      </c>
      <c r="I27" s="275">
        <v>2</v>
      </c>
      <c r="J27" s="275">
        <v>1</v>
      </c>
      <c r="K27" s="275"/>
      <c r="L27" s="275"/>
      <c r="M27" s="275"/>
      <c r="N27" s="275">
        <v>1</v>
      </c>
      <c r="O27" s="275">
        <v>1</v>
      </c>
      <c r="P27" s="275"/>
      <c r="Q27" s="275"/>
      <c r="R27" s="275"/>
      <c r="S27" s="275"/>
      <c r="T27" s="275"/>
      <c r="U27" s="275"/>
      <c r="V27" s="391"/>
      <c r="W27" s="277">
        <f t="shared" si="26"/>
        <v>0</v>
      </c>
      <c r="X27" s="277">
        <f t="shared" si="25"/>
        <v>1</v>
      </c>
      <c r="Y27" s="277">
        <f t="shared" si="31"/>
        <v>1</v>
      </c>
      <c r="Z27" s="281">
        <f t="shared" si="32"/>
        <v>1</v>
      </c>
      <c r="AA27" s="282">
        <f t="shared" si="11"/>
        <v>1</v>
      </c>
      <c r="AB27" s="282">
        <f t="shared" si="2"/>
        <v>0.5</v>
      </c>
      <c r="AC27" s="282">
        <f t="shared" si="3"/>
        <v>0</v>
      </c>
      <c r="AD27" s="277">
        <f t="shared" si="33"/>
        <v>1</v>
      </c>
      <c r="AE27" s="281">
        <f t="shared" si="27"/>
        <v>1</v>
      </c>
      <c r="AF27" s="277">
        <f t="shared" si="28"/>
        <v>1</v>
      </c>
      <c r="AG27" s="281" t="str">
        <f t="shared" si="29"/>
        <v/>
      </c>
      <c r="AH27" s="277" t="str">
        <f t="shared" si="30"/>
        <v/>
      </c>
    </row>
    <row r="28" spans="1:34" s="1" customFormat="1" ht="10.9" customHeight="1" x14ac:dyDescent="0.25">
      <c r="A28" s="604" t="s">
        <v>251</v>
      </c>
      <c r="B28" s="265" t="s">
        <v>66</v>
      </c>
      <c r="C28" s="275"/>
      <c r="D28" s="275"/>
      <c r="E28" s="275"/>
      <c r="F28" s="275"/>
      <c r="G28" s="276"/>
      <c r="H28" s="276"/>
      <c r="I28" s="276"/>
      <c r="J28" s="276"/>
      <c r="K28" s="276"/>
      <c r="L28" s="276"/>
      <c r="M28" s="276"/>
      <c r="N28" s="275"/>
      <c r="O28" s="275"/>
      <c r="P28" s="275"/>
      <c r="Q28" s="275"/>
      <c r="R28" s="275"/>
      <c r="S28" s="275"/>
      <c r="T28" s="275"/>
      <c r="U28" s="275"/>
      <c r="V28" s="391"/>
      <c r="W28" s="277" t="str">
        <f t="shared" si="0"/>
        <v/>
      </c>
      <c r="X28" s="278"/>
      <c r="Y28" s="278"/>
      <c r="Z28" s="283"/>
      <c r="AA28" s="278"/>
      <c r="AB28" s="278"/>
      <c r="AC28" s="278"/>
      <c r="AD28" s="278"/>
      <c r="AE28" s="281" t="str">
        <f t="shared" si="5"/>
        <v/>
      </c>
      <c r="AF28" s="277" t="str">
        <f t="shared" si="6"/>
        <v/>
      </c>
      <c r="AG28" s="281" t="str">
        <f t="shared" si="7"/>
        <v/>
      </c>
      <c r="AH28" s="277" t="str">
        <f t="shared" si="8"/>
        <v/>
      </c>
    </row>
    <row r="29" spans="1:34" s="1" customFormat="1" ht="10.9" customHeight="1" x14ac:dyDescent="0.25">
      <c r="A29" s="604"/>
      <c r="B29" s="265" t="s">
        <v>67</v>
      </c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391"/>
      <c r="W29" s="277" t="str">
        <f t="shared" si="0"/>
        <v/>
      </c>
      <c r="X29" s="277" t="str">
        <f t="shared" si="25"/>
        <v/>
      </c>
      <c r="Y29" s="277" t="str">
        <f t="shared" ref="Y29" si="34">IF($G29=0,"",H29/$G29)</f>
        <v/>
      </c>
      <c r="Z29" s="281" t="str">
        <f t="shared" si="10"/>
        <v/>
      </c>
      <c r="AA29" s="282" t="str">
        <f t="shared" si="11"/>
        <v/>
      </c>
      <c r="AB29" s="282" t="str">
        <f t="shared" si="2"/>
        <v/>
      </c>
      <c r="AC29" s="282" t="str">
        <f t="shared" si="3"/>
        <v/>
      </c>
      <c r="AD29" s="277" t="str">
        <f t="shared" si="4"/>
        <v/>
      </c>
      <c r="AE29" s="281" t="str">
        <f t="shared" si="5"/>
        <v/>
      </c>
      <c r="AF29" s="277" t="str">
        <f t="shared" si="6"/>
        <v/>
      </c>
      <c r="AG29" s="281" t="str">
        <f t="shared" si="7"/>
        <v/>
      </c>
      <c r="AH29" s="277" t="str">
        <f t="shared" si="8"/>
        <v/>
      </c>
    </row>
    <row r="30" spans="1:34" s="1" customFormat="1" ht="10.9" customHeight="1" x14ac:dyDescent="0.25">
      <c r="A30" s="605" t="s">
        <v>252</v>
      </c>
      <c r="B30" s="265" t="s">
        <v>66</v>
      </c>
      <c r="C30" s="275"/>
      <c r="D30" s="275"/>
      <c r="E30" s="275"/>
      <c r="F30" s="275"/>
      <c r="G30" s="276"/>
      <c r="H30" s="276"/>
      <c r="I30" s="276"/>
      <c r="J30" s="276"/>
      <c r="K30" s="276"/>
      <c r="L30" s="276"/>
      <c r="M30" s="276"/>
      <c r="N30" s="275"/>
      <c r="O30" s="275"/>
      <c r="P30" s="275"/>
      <c r="Q30" s="275"/>
      <c r="R30" s="275"/>
      <c r="S30" s="275"/>
      <c r="T30" s="275"/>
      <c r="U30" s="275"/>
      <c r="V30" s="391"/>
      <c r="W30" s="277" t="str">
        <f t="shared" ref="W30:W46" si="35">IF($C30=0,"",F30/$C30)</f>
        <v/>
      </c>
      <c r="X30" s="278"/>
      <c r="Y30" s="278"/>
      <c r="Z30" s="283"/>
      <c r="AA30" s="278"/>
      <c r="AB30" s="278"/>
      <c r="AC30" s="278"/>
      <c r="AD30" s="278"/>
      <c r="AE30" s="281" t="str">
        <f t="shared" ref="AE30:AE51" si="36">IF((N30+O30+P30+Q30)=0,"",1-(Q30/(N30+O30+P30+Q30)))</f>
        <v/>
      </c>
      <c r="AF30" s="277" t="str">
        <f t="shared" ref="AF30:AF51" si="37">IF((N30+O30+P30)=0,"",(N30+O30)/(N30+O30+P30))</f>
        <v/>
      </c>
      <c r="AG30" s="281" t="str">
        <f t="shared" ref="AG30:AG51" si="38">IF((R30+S30+T30+U30)=0,"",1-(U30/(R30+S30+T30+U30)))</f>
        <v/>
      </c>
      <c r="AH30" s="277" t="str">
        <f t="shared" ref="AH30:AH51" si="39">IF((R30+S30+T30)=0,"",(S30+R30)/(R30+S30+T30))</f>
        <v/>
      </c>
    </row>
    <row r="31" spans="1:34" s="1" customFormat="1" ht="10.9" customHeight="1" x14ac:dyDescent="0.25">
      <c r="A31" s="605"/>
      <c r="B31" s="265" t="s">
        <v>67</v>
      </c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391"/>
      <c r="W31" s="277" t="str">
        <f t="shared" si="35"/>
        <v/>
      </c>
      <c r="X31" s="277" t="str">
        <f t="shared" si="25"/>
        <v/>
      </c>
      <c r="Y31" s="277" t="str">
        <f t="shared" ref="Y31:Y51" si="40">IF($G31=0,"",H31/$G31)</f>
        <v/>
      </c>
      <c r="Z31" s="281" t="str">
        <f t="shared" ref="Z31:Z51" si="41">IF((I31+K31+L31+M31)=0,"",1-(M31/(I31+K31+L31+M31)))</f>
        <v/>
      </c>
      <c r="AA31" s="282" t="str">
        <f t="shared" si="11"/>
        <v/>
      </c>
      <c r="AB31" s="282" t="str">
        <f t="shared" si="2"/>
        <v/>
      </c>
      <c r="AC31" s="282" t="str">
        <f t="shared" si="3"/>
        <v/>
      </c>
      <c r="AD31" s="277" t="str">
        <f t="shared" ref="AD31:AD51" si="42">IF(($I31+$K31+$L31)=0,"",($I31+$K31)/($I31+$K31+$L31))</f>
        <v/>
      </c>
      <c r="AE31" s="281" t="str">
        <f t="shared" si="36"/>
        <v/>
      </c>
      <c r="AF31" s="277" t="str">
        <f t="shared" si="37"/>
        <v/>
      </c>
      <c r="AG31" s="281" t="str">
        <f t="shared" si="38"/>
        <v/>
      </c>
      <c r="AH31" s="277" t="str">
        <f t="shared" si="39"/>
        <v/>
      </c>
    </row>
    <row r="32" spans="1:34" s="1" customFormat="1" ht="10.9" customHeight="1" x14ac:dyDescent="0.25">
      <c r="A32" s="605" t="s">
        <v>253</v>
      </c>
      <c r="B32" s="265" t="s">
        <v>66</v>
      </c>
      <c r="C32" s="275"/>
      <c r="D32" s="275"/>
      <c r="E32" s="275"/>
      <c r="F32" s="275"/>
      <c r="G32" s="276"/>
      <c r="H32" s="276"/>
      <c r="I32" s="276"/>
      <c r="J32" s="276"/>
      <c r="K32" s="276"/>
      <c r="L32" s="276"/>
      <c r="M32" s="276"/>
      <c r="N32" s="275"/>
      <c r="O32" s="275"/>
      <c r="P32" s="275"/>
      <c r="Q32" s="275"/>
      <c r="R32" s="275"/>
      <c r="S32" s="275"/>
      <c r="T32" s="275"/>
      <c r="U32" s="275"/>
      <c r="V32" s="391"/>
      <c r="W32" s="277" t="str">
        <f>IF($C32=0,"",F32/$C32)</f>
        <v/>
      </c>
      <c r="X32" s="278"/>
      <c r="Y32" s="278"/>
      <c r="Z32" s="283"/>
      <c r="AA32" s="278"/>
      <c r="AB32" s="278"/>
      <c r="AC32" s="278"/>
      <c r="AD32" s="278"/>
      <c r="AE32" s="281" t="str">
        <f>IF((N32+O32+P32+Q32)=0,"",1-(Q32/(N32+O32+P32+Q32)))</f>
        <v/>
      </c>
      <c r="AF32" s="277" t="str">
        <f>IF((N32+O32+P32)=0,"",(N32+O32)/(N32+O32+P32))</f>
        <v/>
      </c>
      <c r="AG32" s="281" t="str">
        <f>IF((R32+S32+T32+U32)=0,"",1-(U32/(R32+S32+T32+U32)))</f>
        <v/>
      </c>
      <c r="AH32" s="277" t="str">
        <f>IF((R32+S32+T32)=0,"",(S32+R32)/(R32+S32+T32))</f>
        <v/>
      </c>
    </row>
    <row r="33" spans="1:34" s="1" customFormat="1" ht="10.9" customHeight="1" x14ac:dyDescent="0.25">
      <c r="A33" s="605"/>
      <c r="B33" s="265" t="s">
        <v>67</v>
      </c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391"/>
      <c r="W33" s="277" t="str">
        <f>IF($C33=0,"",F33/$C33)</f>
        <v/>
      </c>
      <c r="X33" s="277" t="str">
        <f t="shared" si="25"/>
        <v/>
      </c>
      <c r="Y33" s="277" t="str">
        <f>IF($G33=0,"",H33/$G33)</f>
        <v/>
      </c>
      <c r="Z33" s="281" t="str">
        <f>IF((I33+K33+L33+M33)=0,"",1-(M33/(I33+K33+L33+M33)))</f>
        <v/>
      </c>
      <c r="AA33" s="282" t="str">
        <f t="shared" si="11"/>
        <v/>
      </c>
      <c r="AB33" s="282" t="str">
        <f t="shared" si="2"/>
        <v/>
      </c>
      <c r="AC33" s="282" t="str">
        <f t="shared" si="3"/>
        <v/>
      </c>
      <c r="AD33" s="277" t="str">
        <f>IF(($I33+$K33+$L33)=0,"",($I33+$K33)/($I33+$K33+$L33))</f>
        <v/>
      </c>
      <c r="AE33" s="281" t="str">
        <f>IF((N33+O33+P33+Q33)=0,"",1-(Q33/(N33+O33+P33+Q33)))</f>
        <v/>
      </c>
      <c r="AF33" s="277" t="str">
        <f>IF((N33+O33+P33)=0,"",(N33+O33)/(N33+O33+P33))</f>
        <v/>
      </c>
      <c r="AG33" s="281" t="str">
        <f>IF((R33+S33+T33+U33)=0,"",1-(U33/(R33+S33+T33+U33)))</f>
        <v/>
      </c>
      <c r="AH33" s="277" t="str">
        <f>IF((R33+S33+T33)=0,"",(S33+R33)/(R33+S33+T33))</f>
        <v/>
      </c>
    </row>
    <row r="34" spans="1:34" s="1" customFormat="1" ht="10.9" customHeight="1" x14ac:dyDescent="0.25">
      <c r="A34" s="605" t="s">
        <v>254</v>
      </c>
      <c r="B34" s="265" t="s">
        <v>66</v>
      </c>
      <c r="C34" s="275"/>
      <c r="D34" s="275"/>
      <c r="E34" s="275"/>
      <c r="F34" s="275"/>
      <c r="G34" s="276"/>
      <c r="H34" s="276"/>
      <c r="I34" s="276"/>
      <c r="J34" s="276"/>
      <c r="K34" s="276"/>
      <c r="L34" s="276"/>
      <c r="M34" s="276"/>
      <c r="N34" s="275"/>
      <c r="O34" s="275"/>
      <c r="P34" s="275"/>
      <c r="Q34" s="275"/>
      <c r="R34" s="275"/>
      <c r="S34" s="275"/>
      <c r="T34" s="275"/>
      <c r="U34" s="275"/>
      <c r="V34" s="391"/>
      <c r="W34" s="277" t="str">
        <f t="shared" si="35"/>
        <v/>
      </c>
      <c r="X34" s="278"/>
      <c r="Y34" s="278"/>
      <c r="Z34" s="283"/>
      <c r="AA34" s="278"/>
      <c r="AB34" s="278"/>
      <c r="AC34" s="278"/>
      <c r="AD34" s="278"/>
      <c r="AE34" s="281" t="str">
        <f t="shared" si="36"/>
        <v/>
      </c>
      <c r="AF34" s="277" t="str">
        <f t="shared" si="37"/>
        <v/>
      </c>
      <c r="AG34" s="281" t="str">
        <f t="shared" si="38"/>
        <v/>
      </c>
      <c r="AH34" s="277" t="str">
        <f t="shared" si="39"/>
        <v/>
      </c>
    </row>
    <row r="35" spans="1:34" s="1" customFormat="1" ht="15" customHeight="1" x14ac:dyDescent="0.25">
      <c r="A35" s="605"/>
      <c r="B35" s="265" t="s">
        <v>67</v>
      </c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391"/>
      <c r="W35" s="277" t="str">
        <f t="shared" si="35"/>
        <v/>
      </c>
      <c r="X35" s="277" t="str">
        <f t="shared" si="25"/>
        <v/>
      </c>
      <c r="Y35" s="277" t="str">
        <f t="shared" si="40"/>
        <v/>
      </c>
      <c r="Z35" s="281" t="str">
        <f t="shared" si="41"/>
        <v/>
      </c>
      <c r="AA35" s="282" t="str">
        <f t="shared" si="11"/>
        <v/>
      </c>
      <c r="AB35" s="282" t="str">
        <f t="shared" si="2"/>
        <v/>
      </c>
      <c r="AC35" s="282" t="str">
        <f t="shared" si="3"/>
        <v/>
      </c>
      <c r="AD35" s="277" t="str">
        <f t="shared" si="42"/>
        <v/>
      </c>
      <c r="AE35" s="281" t="str">
        <f t="shared" si="36"/>
        <v/>
      </c>
      <c r="AF35" s="277" t="str">
        <f t="shared" si="37"/>
        <v/>
      </c>
      <c r="AG35" s="281" t="str">
        <f t="shared" si="38"/>
        <v/>
      </c>
      <c r="AH35" s="277" t="str">
        <f t="shared" si="39"/>
        <v/>
      </c>
    </row>
    <row r="36" spans="1:34" s="1" customFormat="1" ht="10.9" customHeight="1" x14ac:dyDescent="0.25">
      <c r="A36" s="604" t="s">
        <v>255</v>
      </c>
      <c r="B36" s="263" t="s">
        <v>66</v>
      </c>
      <c r="C36" s="275"/>
      <c r="D36" s="275"/>
      <c r="E36" s="275"/>
      <c r="F36" s="275"/>
      <c r="G36" s="276"/>
      <c r="H36" s="276"/>
      <c r="I36" s="276"/>
      <c r="J36" s="276"/>
      <c r="K36" s="276"/>
      <c r="L36" s="276"/>
      <c r="M36" s="276"/>
      <c r="N36" s="275"/>
      <c r="O36" s="275"/>
      <c r="P36" s="275"/>
      <c r="Q36" s="275"/>
      <c r="R36" s="275"/>
      <c r="S36" s="275"/>
      <c r="T36" s="275"/>
      <c r="U36" s="275"/>
      <c r="V36" s="391"/>
      <c r="W36" s="277" t="str">
        <f>IF($C36=0,"",F36/$C36)</f>
        <v/>
      </c>
      <c r="X36" s="278"/>
      <c r="Y36" s="278"/>
      <c r="Z36" s="283"/>
      <c r="AA36" s="278"/>
      <c r="AB36" s="278"/>
      <c r="AC36" s="278"/>
      <c r="AD36" s="278"/>
      <c r="AE36" s="281" t="str">
        <f>IF((N36+O36+P36+Q36)=0,"",1-(Q36/(N36+O36+P36+Q36)))</f>
        <v/>
      </c>
      <c r="AF36" s="277" t="str">
        <f>IF((N36+O36+P36)=0,"",(N36+O36)/(N36+O36+P36))</f>
        <v/>
      </c>
      <c r="AG36" s="281" t="str">
        <f>IF((R36+S36+T36+U36)=0,"",1-(U36/(R36+S36+T36+U36)))</f>
        <v/>
      </c>
      <c r="AH36" s="277" t="str">
        <f>IF((R36+S36+T36)=0,"",(S36+R36)/(R36+S36+T36))</f>
        <v/>
      </c>
    </row>
    <row r="37" spans="1:34" s="1" customFormat="1" ht="10.9" customHeight="1" x14ac:dyDescent="0.25">
      <c r="A37" s="604"/>
      <c r="B37" s="265" t="s">
        <v>67</v>
      </c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391"/>
      <c r="W37" s="277" t="str">
        <f>IF($C37=0,"",F37/$C37)</f>
        <v/>
      </c>
      <c r="X37" s="277" t="str">
        <f t="shared" si="25"/>
        <v/>
      </c>
      <c r="Y37" s="277" t="str">
        <f>IF($G37=0,"",H37/$G37)</f>
        <v/>
      </c>
      <c r="Z37" s="281" t="str">
        <f>IF((I37+K37+L37+M37)=0,"",1-(M37/(I37+K37+L37+M37)))</f>
        <v/>
      </c>
      <c r="AA37" s="282" t="str">
        <f t="shared" si="11"/>
        <v/>
      </c>
      <c r="AB37" s="282" t="str">
        <f t="shared" si="2"/>
        <v/>
      </c>
      <c r="AC37" s="282" t="str">
        <f t="shared" si="3"/>
        <v/>
      </c>
      <c r="AD37" s="277" t="str">
        <f>IF(($I37+$K37+$L37)=0,"",($I37+$K37)/($I37+$K37+$L37))</f>
        <v/>
      </c>
      <c r="AE37" s="281" t="str">
        <f>IF((N37+O37+P37+Q37)=0,"",1-(Q37/(N37+O37+P37+Q37)))</f>
        <v/>
      </c>
      <c r="AF37" s="277" t="str">
        <f>IF((N37+O37+P37)=0,"",(N37+O37)/(N37+O37+P37))</f>
        <v/>
      </c>
      <c r="AG37" s="281" t="str">
        <f>IF((R37+S37+T37+U37)=0,"",1-(U37/(R37+S37+T37+U37)))</f>
        <v/>
      </c>
      <c r="AH37" s="277" t="str">
        <f>IF((R37+S37+T37)=0,"",(S37+R37)/(R37+S37+T37))</f>
        <v/>
      </c>
    </row>
    <row r="38" spans="1:34" s="1" customFormat="1" ht="10.9" customHeight="1" x14ac:dyDescent="0.25">
      <c r="A38" s="604" t="s">
        <v>256</v>
      </c>
      <c r="B38" s="265" t="s">
        <v>66</v>
      </c>
      <c r="C38" s="275"/>
      <c r="D38" s="275"/>
      <c r="E38" s="275"/>
      <c r="F38" s="275"/>
      <c r="G38" s="276"/>
      <c r="H38" s="276"/>
      <c r="I38" s="276"/>
      <c r="J38" s="276"/>
      <c r="K38" s="276"/>
      <c r="L38" s="276"/>
      <c r="M38" s="276"/>
      <c r="N38" s="275"/>
      <c r="O38" s="275"/>
      <c r="P38" s="275"/>
      <c r="Q38" s="275"/>
      <c r="R38" s="275"/>
      <c r="S38" s="275"/>
      <c r="T38" s="275"/>
      <c r="U38" s="275"/>
      <c r="V38" s="391"/>
      <c r="W38" s="277" t="str">
        <f t="shared" si="35"/>
        <v/>
      </c>
      <c r="X38" s="278"/>
      <c r="Y38" s="278"/>
      <c r="Z38" s="283"/>
      <c r="AA38" s="278"/>
      <c r="AB38" s="278"/>
      <c r="AC38" s="278"/>
      <c r="AD38" s="278"/>
      <c r="AE38" s="281" t="str">
        <f t="shared" si="36"/>
        <v/>
      </c>
      <c r="AF38" s="277" t="str">
        <f t="shared" si="37"/>
        <v/>
      </c>
      <c r="AG38" s="281" t="str">
        <f t="shared" si="38"/>
        <v/>
      </c>
      <c r="AH38" s="277" t="str">
        <f t="shared" si="39"/>
        <v/>
      </c>
    </row>
    <row r="39" spans="1:34" s="1" customFormat="1" ht="10.9" customHeight="1" x14ac:dyDescent="0.25">
      <c r="A39" s="606"/>
      <c r="B39" s="295" t="s">
        <v>67</v>
      </c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392"/>
      <c r="W39" s="297" t="str">
        <f t="shared" si="35"/>
        <v/>
      </c>
      <c r="X39" s="297" t="str">
        <f t="shared" si="25"/>
        <v/>
      </c>
      <c r="Y39" s="297" t="str">
        <f t="shared" si="40"/>
        <v/>
      </c>
      <c r="Z39" s="298" t="str">
        <f t="shared" si="41"/>
        <v/>
      </c>
      <c r="AA39" s="299" t="str">
        <f t="shared" si="11"/>
        <v/>
      </c>
      <c r="AB39" s="299" t="str">
        <f t="shared" si="2"/>
        <v/>
      </c>
      <c r="AC39" s="299" t="str">
        <f t="shared" si="3"/>
        <v/>
      </c>
      <c r="AD39" s="297" t="str">
        <f t="shared" si="42"/>
        <v/>
      </c>
      <c r="AE39" s="298" t="str">
        <f t="shared" si="36"/>
        <v/>
      </c>
      <c r="AF39" s="297" t="str">
        <f t="shared" si="37"/>
        <v/>
      </c>
      <c r="AG39" s="298" t="str">
        <f t="shared" si="38"/>
        <v/>
      </c>
      <c r="AH39" s="297" t="str">
        <f t="shared" si="39"/>
        <v/>
      </c>
    </row>
    <row r="40" spans="1:34" s="1" customFormat="1" ht="10.9" customHeight="1" x14ac:dyDescent="0.25">
      <c r="A40" s="607" t="s">
        <v>257</v>
      </c>
      <c r="B40" s="265" t="s">
        <v>66</v>
      </c>
      <c r="C40" s="296"/>
      <c r="D40" s="296"/>
      <c r="E40" s="296"/>
      <c r="F40" s="296"/>
      <c r="G40" s="276"/>
      <c r="H40" s="276"/>
      <c r="I40" s="276"/>
      <c r="J40" s="276"/>
      <c r="K40" s="276"/>
      <c r="L40" s="276"/>
      <c r="M40" s="276"/>
      <c r="N40" s="296"/>
      <c r="O40" s="296"/>
      <c r="P40" s="296"/>
      <c r="Q40" s="296"/>
      <c r="R40" s="296"/>
      <c r="S40" s="296"/>
      <c r="T40" s="296"/>
      <c r="U40" s="296"/>
      <c r="V40" s="392"/>
      <c r="W40" s="297"/>
      <c r="X40" s="305"/>
      <c r="Y40" s="305"/>
      <c r="Z40" s="306"/>
      <c r="AA40" s="305"/>
      <c r="AB40" s="305"/>
      <c r="AC40" s="305"/>
      <c r="AD40" s="305"/>
      <c r="AE40" s="298" t="str">
        <f t="shared" si="36"/>
        <v/>
      </c>
      <c r="AF40" s="297" t="str">
        <f t="shared" si="37"/>
        <v/>
      </c>
      <c r="AG40" s="298" t="str">
        <f t="shared" si="38"/>
        <v/>
      </c>
      <c r="AH40" s="297" t="str">
        <f t="shared" si="39"/>
        <v/>
      </c>
    </row>
    <row r="41" spans="1:34" s="1" customFormat="1" ht="10.9" customHeight="1" x14ac:dyDescent="0.25">
      <c r="A41" s="608"/>
      <c r="B41" s="295" t="s">
        <v>67</v>
      </c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392"/>
      <c r="W41" s="297"/>
      <c r="X41" s="297"/>
      <c r="Y41" s="297" t="str">
        <f t="shared" si="40"/>
        <v/>
      </c>
      <c r="Z41" s="298" t="str">
        <f t="shared" si="41"/>
        <v/>
      </c>
      <c r="AA41" s="299" t="str">
        <f t="shared" si="11"/>
        <v/>
      </c>
      <c r="AB41" s="299" t="str">
        <f t="shared" si="2"/>
        <v/>
      </c>
      <c r="AC41" s="299" t="str">
        <f t="shared" si="3"/>
        <v/>
      </c>
      <c r="AD41" s="297" t="str">
        <f t="shared" si="42"/>
        <v/>
      </c>
      <c r="AE41" s="298" t="str">
        <f t="shared" si="36"/>
        <v/>
      </c>
      <c r="AF41" s="297" t="str">
        <f t="shared" si="37"/>
        <v/>
      </c>
      <c r="AG41" s="298" t="str">
        <f t="shared" si="38"/>
        <v/>
      </c>
      <c r="AH41" s="297" t="str">
        <f t="shared" si="39"/>
        <v/>
      </c>
    </row>
    <row r="42" spans="1:34" s="1" customFormat="1" ht="10.9" customHeight="1" x14ac:dyDescent="0.25">
      <c r="A42" s="607" t="s">
        <v>258</v>
      </c>
      <c r="B42" s="265" t="s">
        <v>66</v>
      </c>
      <c r="C42" s="296"/>
      <c r="D42" s="296"/>
      <c r="E42" s="296"/>
      <c r="F42" s="296"/>
      <c r="G42" s="304"/>
      <c r="H42" s="304"/>
      <c r="I42" s="304"/>
      <c r="J42" s="304"/>
      <c r="K42" s="304"/>
      <c r="L42" s="304"/>
      <c r="M42" s="304"/>
      <c r="N42" s="296"/>
      <c r="O42" s="296"/>
      <c r="P42" s="296"/>
      <c r="Q42" s="296"/>
      <c r="R42" s="296"/>
      <c r="S42" s="296"/>
      <c r="T42" s="296"/>
      <c r="U42" s="296"/>
      <c r="V42" s="392"/>
      <c r="W42" s="297"/>
      <c r="X42" s="305"/>
      <c r="Y42" s="305"/>
      <c r="Z42" s="306"/>
      <c r="AA42" s="305"/>
      <c r="AB42" s="305"/>
      <c r="AC42" s="305"/>
      <c r="AD42" s="305"/>
      <c r="AE42" s="298" t="str">
        <f t="shared" si="36"/>
        <v/>
      </c>
      <c r="AF42" s="297" t="str">
        <f t="shared" si="37"/>
        <v/>
      </c>
      <c r="AG42" s="298" t="str">
        <f t="shared" si="38"/>
        <v/>
      </c>
      <c r="AH42" s="297" t="str">
        <f t="shared" si="39"/>
        <v/>
      </c>
    </row>
    <row r="43" spans="1:34" s="1" customFormat="1" ht="10.9" customHeight="1" thickBot="1" x14ac:dyDescent="0.3">
      <c r="A43" s="609"/>
      <c r="B43" s="295" t="s">
        <v>67</v>
      </c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392"/>
      <c r="W43" s="297"/>
      <c r="X43" s="297"/>
      <c r="Y43" s="297" t="str">
        <f t="shared" si="40"/>
        <v/>
      </c>
      <c r="Z43" s="298" t="str">
        <f t="shared" si="41"/>
        <v/>
      </c>
      <c r="AA43" s="299" t="str">
        <f t="shared" si="11"/>
        <v/>
      </c>
      <c r="AB43" s="299" t="str">
        <f t="shared" si="2"/>
        <v/>
      </c>
      <c r="AC43" s="299" t="str">
        <f t="shared" si="3"/>
        <v/>
      </c>
      <c r="AD43" s="297" t="str">
        <f t="shared" si="42"/>
        <v/>
      </c>
      <c r="AE43" s="298" t="str">
        <f t="shared" si="36"/>
        <v/>
      </c>
      <c r="AF43" s="297" t="str">
        <f t="shared" si="37"/>
        <v/>
      </c>
      <c r="AG43" s="298" t="str">
        <f t="shared" si="38"/>
        <v/>
      </c>
      <c r="AH43" s="297" t="str">
        <f t="shared" si="39"/>
        <v/>
      </c>
    </row>
    <row r="44" spans="1:34" s="1" customFormat="1" ht="10.9" customHeight="1" thickTop="1" x14ac:dyDescent="0.25">
      <c r="A44" s="601" t="s">
        <v>345</v>
      </c>
      <c r="B44" s="442" t="s">
        <v>66</v>
      </c>
      <c r="C44" s="309">
        <f>C20+C22+C24+C26+C28+C30+C32+C34+C36+C38+C40+C42</f>
        <v>0</v>
      </c>
      <c r="D44" s="309">
        <f t="shared" ref="D44:U44" si="43">D20+D22+D24+D26+D28+D30+D32+D34+D36+D38+D40+D42</f>
        <v>0</v>
      </c>
      <c r="E44" s="309">
        <f t="shared" si="43"/>
        <v>0</v>
      </c>
      <c r="F44" s="309">
        <f t="shared" si="43"/>
        <v>0</v>
      </c>
      <c r="G44" s="310">
        <f t="shared" si="43"/>
        <v>0</v>
      </c>
      <c r="H44" s="310">
        <f t="shared" si="43"/>
        <v>0</v>
      </c>
      <c r="I44" s="310">
        <f t="shared" si="43"/>
        <v>0</v>
      </c>
      <c r="J44" s="310">
        <f t="shared" si="43"/>
        <v>0</v>
      </c>
      <c r="K44" s="310">
        <f t="shared" si="43"/>
        <v>0</v>
      </c>
      <c r="L44" s="310">
        <f t="shared" si="43"/>
        <v>0</v>
      </c>
      <c r="M44" s="310">
        <f t="shared" si="43"/>
        <v>0</v>
      </c>
      <c r="N44" s="309">
        <f t="shared" si="43"/>
        <v>0</v>
      </c>
      <c r="O44" s="309">
        <f t="shared" si="43"/>
        <v>0</v>
      </c>
      <c r="P44" s="309">
        <f t="shared" si="43"/>
        <v>0</v>
      </c>
      <c r="Q44" s="309">
        <f t="shared" si="43"/>
        <v>0</v>
      </c>
      <c r="R44" s="309">
        <f t="shared" si="43"/>
        <v>0</v>
      </c>
      <c r="S44" s="309">
        <f t="shared" si="43"/>
        <v>0</v>
      </c>
      <c r="T44" s="309">
        <f t="shared" si="43"/>
        <v>0</v>
      </c>
      <c r="U44" s="352">
        <f t="shared" si="43"/>
        <v>0</v>
      </c>
      <c r="V44" s="506"/>
      <c r="W44" s="320" t="str">
        <f>IF($C44=0,"",F44/$C44)</f>
        <v/>
      </c>
      <c r="X44" s="322"/>
      <c r="Y44" s="323"/>
      <c r="Z44" s="324"/>
      <c r="AA44" s="323"/>
      <c r="AB44" s="323"/>
      <c r="AC44" s="323"/>
      <c r="AD44" s="323"/>
      <c r="AE44" s="325" t="str">
        <f t="shared" si="36"/>
        <v/>
      </c>
      <c r="AF44" s="326" t="str">
        <f t="shared" si="37"/>
        <v/>
      </c>
      <c r="AG44" s="325" t="str">
        <f t="shared" si="38"/>
        <v/>
      </c>
      <c r="AH44" s="327" t="str">
        <f t="shared" si="39"/>
        <v/>
      </c>
    </row>
    <row r="45" spans="1:34" s="1" customFormat="1" ht="10.9" customHeight="1" thickBot="1" x14ac:dyDescent="0.3">
      <c r="A45" s="602"/>
      <c r="B45" s="446" t="s">
        <v>67</v>
      </c>
      <c r="C45" s="409">
        <f>C21+C23+C25+C27+C29+C31+C33+C35+C37+C39+C41+C43</f>
        <v>2</v>
      </c>
      <c r="D45" s="409">
        <f t="shared" ref="D45:U45" si="44">D21+D23+D25+D27+D29+D31+D33+D35+D37+D39+D41+D43</f>
        <v>0</v>
      </c>
      <c r="E45" s="409">
        <f t="shared" si="44"/>
        <v>0</v>
      </c>
      <c r="F45" s="409">
        <f t="shared" si="44"/>
        <v>0</v>
      </c>
      <c r="G45" s="409">
        <f t="shared" si="44"/>
        <v>2</v>
      </c>
      <c r="H45" s="409">
        <f t="shared" si="44"/>
        <v>2</v>
      </c>
      <c r="I45" s="409">
        <f t="shared" si="44"/>
        <v>2</v>
      </c>
      <c r="J45" s="409">
        <f t="shared" si="44"/>
        <v>1</v>
      </c>
      <c r="K45" s="409">
        <f t="shared" si="44"/>
        <v>0</v>
      </c>
      <c r="L45" s="409">
        <f t="shared" si="44"/>
        <v>0</v>
      </c>
      <c r="M45" s="409">
        <f t="shared" si="44"/>
        <v>0</v>
      </c>
      <c r="N45" s="409">
        <f t="shared" si="44"/>
        <v>1</v>
      </c>
      <c r="O45" s="409">
        <f t="shared" si="44"/>
        <v>1</v>
      </c>
      <c r="P45" s="409">
        <f t="shared" si="44"/>
        <v>0</v>
      </c>
      <c r="Q45" s="409">
        <f t="shared" si="44"/>
        <v>0</v>
      </c>
      <c r="R45" s="409">
        <f t="shared" si="44"/>
        <v>0</v>
      </c>
      <c r="S45" s="409">
        <f t="shared" si="44"/>
        <v>0</v>
      </c>
      <c r="T45" s="409">
        <f t="shared" si="44"/>
        <v>0</v>
      </c>
      <c r="U45" s="431">
        <f t="shared" si="44"/>
        <v>0</v>
      </c>
      <c r="V45" s="507"/>
      <c r="W45" s="328">
        <f t="shared" si="35"/>
        <v>0</v>
      </c>
      <c r="X45" s="328">
        <f t="shared" si="25"/>
        <v>1</v>
      </c>
      <c r="Y45" s="328">
        <f t="shared" si="40"/>
        <v>1</v>
      </c>
      <c r="Z45" s="329">
        <f t="shared" si="41"/>
        <v>1</v>
      </c>
      <c r="AA45" s="330">
        <f t="shared" si="11"/>
        <v>1</v>
      </c>
      <c r="AB45" s="330">
        <f t="shared" si="2"/>
        <v>0.5</v>
      </c>
      <c r="AC45" s="330">
        <f t="shared" si="3"/>
        <v>0</v>
      </c>
      <c r="AD45" s="328">
        <f t="shared" si="42"/>
        <v>1</v>
      </c>
      <c r="AE45" s="329">
        <f t="shared" si="36"/>
        <v>1</v>
      </c>
      <c r="AF45" s="328">
        <f t="shared" si="37"/>
        <v>1</v>
      </c>
      <c r="AG45" s="329" t="str">
        <f t="shared" si="38"/>
        <v/>
      </c>
      <c r="AH45" s="331" t="str">
        <f t="shared" si="39"/>
        <v/>
      </c>
    </row>
    <row r="46" spans="1:34" s="1" customFormat="1" ht="10.9" customHeight="1" thickTop="1" thickBot="1" x14ac:dyDescent="0.3">
      <c r="A46" s="603"/>
      <c r="B46" s="61" t="s">
        <v>68</v>
      </c>
      <c r="C46" s="4">
        <f>SUM(C44+C45)</f>
        <v>2</v>
      </c>
      <c r="D46" s="4">
        <f t="shared" ref="D46:U46" si="45">SUM(D44+D45)</f>
        <v>0</v>
      </c>
      <c r="E46" s="4">
        <f t="shared" si="45"/>
        <v>0</v>
      </c>
      <c r="F46" s="4">
        <f t="shared" si="45"/>
        <v>0</v>
      </c>
      <c r="G46" s="4">
        <f t="shared" si="45"/>
        <v>2</v>
      </c>
      <c r="H46" s="4">
        <f t="shared" si="45"/>
        <v>2</v>
      </c>
      <c r="I46" s="4">
        <f t="shared" si="45"/>
        <v>2</v>
      </c>
      <c r="J46" s="4">
        <f t="shared" si="45"/>
        <v>1</v>
      </c>
      <c r="K46" s="4">
        <f t="shared" si="45"/>
        <v>0</v>
      </c>
      <c r="L46" s="4">
        <f t="shared" si="45"/>
        <v>0</v>
      </c>
      <c r="M46" s="4">
        <f t="shared" si="45"/>
        <v>0</v>
      </c>
      <c r="N46" s="4">
        <f t="shared" si="45"/>
        <v>1</v>
      </c>
      <c r="O46" s="4">
        <f t="shared" si="45"/>
        <v>1</v>
      </c>
      <c r="P46" s="4">
        <f t="shared" si="45"/>
        <v>0</v>
      </c>
      <c r="Q46" s="4">
        <f t="shared" si="45"/>
        <v>0</v>
      </c>
      <c r="R46" s="4">
        <f t="shared" si="45"/>
        <v>0</v>
      </c>
      <c r="S46" s="4">
        <f t="shared" si="45"/>
        <v>0</v>
      </c>
      <c r="T46" s="4">
        <f t="shared" si="45"/>
        <v>0</v>
      </c>
      <c r="U46" s="62">
        <f t="shared" si="45"/>
        <v>0</v>
      </c>
      <c r="V46" s="508"/>
      <c r="W46" s="70">
        <f t="shared" si="35"/>
        <v>0</v>
      </c>
      <c r="X46" s="71">
        <f>IF($C46=0,"",G46/$C45)</f>
        <v>1</v>
      </c>
      <c r="Y46" s="71">
        <f t="shared" si="40"/>
        <v>1</v>
      </c>
      <c r="Z46" s="505">
        <f t="shared" si="41"/>
        <v>1</v>
      </c>
      <c r="AA46" s="504">
        <f t="shared" si="11"/>
        <v>1</v>
      </c>
      <c r="AB46" s="504">
        <f t="shared" si="2"/>
        <v>0.5</v>
      </c>
      <c r="AC46" s="504">
        <f t="shared" si="3"/>
        <v>0</v>
      </c>
      <c r="AD46" s="71">
        <f t="shared" si="42"/>
        <v>1</v>
      </c>
      <c r="AE46" s="505">
        <f t="shared" si="36"/>
        <v>1</v>
      </c>
      <c r="AF46" s="71">
        <f t="shared" si="37"/>
        <v>1</v>
      </c>
      <c r="AG46" s="505" t="str">
        <f t="shared" si="38"/>
        <v/>
      </c>
      <c r="AH46" s="73" t="str">
        <f t="shared" si="39"/>
        <v/>
      </c>
    </row>
    <row r="47" spans="1:34" s="1" customFormat="1" ht="10.9" customHeight="1" thickTop="1" x14ac:dyDescent="0.25">
      <c r="A47" s="612" t="s">
        <v>259</v>
      </c>
      <c r="B47" s="312" t="s">
        <v>66</v>
      </c>
      <c r="C47" s="313"/>
      <c r="D47" s="313"/>
      <c r="E47" s="313"/>
      <c r="F47" s="313"/>
      <c r="G47" s="314"/>
      <c r="H47" s="314"/>
      <c r="I47" s="314"/>
      <c r="J47" s="314"/>
      <c r="K47" s="314"/>
      <c r="L47" s="314"/>
      <c r="M47" s="314"/>
      <c r="N47" s="313"/>
      <c r="O47" s="313"/>
      <c r="P47" s="313"/>
      <c r="Q47" s="313"/>
      <c r="R47" s="313"/>
      <c r="S47" s="313"/>
      <c r="T47" s="313"/>
      <c r="U47" s="313"/>
      <c r="V47" s="393"/>
      <c r="W47" s="315" t="str">
        <f t="shared" ref="W47:W48" si="46">IF($C47=0,"",F47/$C47)</f>
        <v/>
      </c>
      <c r="X47" s="316"/>
      <c r="Y47" s="317"/>
      <c r="Z47" s="318"/>
      <c r="AA47" s="317"/>
      <c r="AB47" s="317"/>
      <c r="AC47" s="317"/>
      <c r="AD47" s="317"/>
      <c r="AE47" s="319" t="str">
        <f t="shared" si="36"/>
        <v/>
      </c>
      <c r="AF47" s="8" t="str">
        <f t="shared" si="37"/>
        <v/>
      </c>
      <c r="AG47" s="319" t="str">
        <f t="shared" si="38"/>
        <v/>
      </c>
      <c r="AH47" s="8" t="str">
        <f t="shared" si="39"/>
        <v/>
      </c>
    </row>
    <row r="48" spans="1:34" s="1" customFormat="1" ht="10.9" customHeight="1" thickBot="1" x14ac:dyDescent="0.3">
      <c r="A48" s="606"/>
      <c r="B48" s="295" t="s">
        <v>67</v>
      </c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392"/>
      <c r="W48" s="297" t="str">
        <f t="shared" si="46"/>
        <v/>
      </c>
      <c r="X48" s="297" t="str">
        <f t="shared" ref="X48" si="47">IF($C48=0,"",G48/$C48)</f>
        <v/>
      </c>
      <c r="Y48" s="297" t="str">
        <f t="shared" si="40"/>
        <v/>
      </c>
      <c r="Z48" s="298" t="str">
        <f t="shared" si="41"/>
        <v/>
      </c>
      <c r="AA48" s="299" t="str">
        <f t="shared" si="11"/>
        <v/>
      </c>
      <c r="AB48" s="299" t="str">
        <f t="shared" si="2"/>
        <v/>
      </c>
      <c r="AC48" s="299" t="str">
        <f t="shared" si="3"/>
        <v/>
      </c>
      <c r="AD48" s="297" t="str">
        <f t="shared" si="42"/>
        <v/>
      </c>
      <c r="AE48" s="298" t="str">
        <f t="shared" si="36"/>
        <v/>
      </c>
      <c r="AF48" s="297" t="str">
        <f t="shared" si="37"/>
        <v/>
      </c>
      <c r="AG48" s="298" t="str">
        <f t="shared" si="38"/>
        <v/>
      </c>
      <c r="AH48" s="297" t="str">
        <f t="shared" si="39"/>
        <v/>
      </c>
    </row>
    <row r="49" spans="1:34" s="1" customFormat="1" ht="10.9" customHeight="1" thickTop="1" x14ac:dyDescent="0.25">
      <c r="A49" s="601" t="s">
        <v>346</v>
      </c>
      <c r="B49" s="442" t="s">
        <v>66</v>
      </c>
      <c r="C49" s="309">
        <f>C47</f>
        <v>0</v>
      </c>
      <c r="D49" s="309">
        <f t="shared" ref="D49:U49" si="48">D47</f>
        <v>0</v>
      </c>
      <c r="E49" s="309">
        <f t="shared" si="48"/>
        <v>0</v>
      </c>
      <c r="F49" s="309">
        <f t="shared" si="48"/>
        <v>0</v>
      </c>
      <c r="G49" s="310">
        <f t="shared" si="48"/>
        <v>0</v>
      </c>
      <c r="H49" s="310">
        <f t="shared" si="48"/>
        <v>0</v>
      </c>
      <c r="I49" s="310">
        <f t="shared" si="48"/>
        <v>0</v>
      </c>
      <c r="J49" s="310">
        <f t="shared" si="48"/>
        <v>0</v>
      </c>
      <c r="K49" s="310">
        <f t="shared" si="48"/>
        <v>0</v>
      </c>
      <c r="L49" s="310">
        <f t="shared" si="48"/>
        <v>0</v>
      </c>
      <c r="M49" s="310">
        <f t="shared" si="48"/>
        <v>0</v>
      </c>
      <c r="N49" s="309">
        <f t="shared" si="48"/>
        <v>0</v>
      </c>
      <c r="O49" s="309">
        <f t="shared" si="48"/>
        <v>0</v>
      </c>
      <c r="P49" s="309">
        <f t="shared" si="48"/>
        <v>0</v>
      </c>
      <c r="Q49" s="309">
        <f t="shared" si="48"/>
        <v>0</v>
      </c>
      <c r="R49" s="309">
        <f t="shared" si="48"/>
        <v>0</v>
      </c>
      <c r="S49" s="309">
        <f t="shared" si="48"/>
        <v>0</v>
      </c>
      <c r="T49" s="309">
        <f t="shared" si="48"/>
        <v>0</v>
      </c>
      <c r="U49" s="352">
        <f t="shared" si="48"/>
        <v>0</v>
      </c>
      <c r="V49" s="506"/>
      <c r="W49" s="320" t="str">
        <f>IF($C49=0,"",F49/$C49)</f>
        <v/>
      </c>
      <c r="X49" s="322"/>
      <c r="Y49" s="323"/>
      <c r="Z49" s="324"/>
      <c r="AA49" s="323"/>
      <c r="AB49" s="323"/>
      <c r="AC49" s="323"/>
      <c r="AD49" s="323"/>
      <c r="AE49" s="325" t="str">
        <f t="shared" si="36"/>
        <v/>
      </c>
      <c r="AF49" s="326" t="str">
        <f t="shared" si="37"/>
        <v/>
      </c>
      <c r="AG49" s="325" t="str">
        <f t="shared" si="38"/>
        <v/>
      </c>
      <c r="AH49" s="327" t="str">
        <f t="shared" si="39"/>
        <v/>
      </c>
    </row>
    <row r="50" spans="1:34" s="1" customFormat="1" ht="10.9" customHeight="1" thickBot="1" x14ac:dyDescent="0.3">
      <c r="A50" s="602"/>
      <c r="B50" s="446" t="s">
        <v>67</v>
      </c>
      <c r="C50" s="409">
        <f>C48</f>
        <v>0</v>
      </c>
      <c r="D50" s="409">
        <f t="shared" ref="D50:U50" si="49">D48</f>
        <v>0</v>
      </c>
      <c r="E50" s="409">
        <f t="shared" si="49"/>
        <v>0</v>
      </c>
      <c r="F50" s="409">
        <f t="shared" si="49"/>
        <v>0</v>
      </c>
      <c r="G50" s="409">
        <f t="shared" si="49"/>
        <v>0</v>
      </c>
      <c r="H50" s="409">
        <f t="shared" si="49"/>
        <v>0</v>
      </c>
      <c r="I50" s="409">
        <f t="shared" si="49"/>
        <v>0</v>
      </c>
      <c r="J50" s="409">
        <f t="shared" si="49"/>
        <v>0</v>
      </c>
      <c r="K50" s="409">
        <f t="shared" si="49"/>
        <v>0</v>
      </c>
      <c r="L50" s="409">
        <f t="shared" si="49"/>
        <v>0</v>
      </c>
      <c r="M50" s="409">
        <f t="shared" si="49"/>
        <v>0</v>
      </c>
      <c r="N50" s="409">
        <f t="shared" si="49"/>
        <v>0</v>
      </c>
      <c r="O50" s="409">
        <f t="shared" si="49"/>
        <v>0</v>
      </c>
      <c r="P50" s="409">
        <f t="shared" si="49"/>
        <v>0</v>
      </c>
      <c r="Q50" s="409">
        <f t="shared" si="49"/>
        <v>0</v>
      </c>
      <c r="R50" s="409">
        <f t="shared" si="49"/>
        <v>0</v>
      </c>
      <c r="S50" s="409">
        <f t="shared" si="49"/>
        <v>0</v>
      </c>
      <c r="T50" s="409">
        <f t="shared" si="49"/>
        <v>0</v>
      </c>
      <c r="U50" s="431">
        <f t="shared" si="49"/>
        <v>0</v>
      </c>
      <c r="V50" s="507"/>
      <c r="W50" s="328" t="str">
        <f t="shared" ref="W50:W51" si="50">IF($C50=0,"",F50/$C50)</f>
        <v/>
      </c>
      <c r="X50" s="328" t="str">
        <f t="shared" ref="X50" si="51">IF($C50=0,"",G50/$C50)</f>
        <v/>
      </c>
      <c r="Y50" s="328" t="str">
        <f t="shared" si="40"/>
        <v/>
      </c>
      <c r="Z50" s="329" t="str">
        <f t="shared" si="41"/>
        <v/>
      </c>
      <c r="AA50" s="330" t="str">
        <f t="shared" si="11"/>
        <v/>
      </c>
      <c r="AB50" s="330" t="str">
        <f t="shared" si="2"/>
        <v/>
      </c>
      <c r="AC50" s="330" t="str">
        <f t="shared" si="3"/>
        <v/>
      </c>
      <c r="AD50" s="328" t="str">
        <f t="shared" si="42"/>
        <v/>
      </c>
      <c r="AE50" s="329" t="str">
        <f t="shared" si="36"/>
        <v/>
      </c>
      <c r="AF50" s="328" t="str">
        <f t="shared" si="37"/>
        <v/>
      </c>
      <c r="AG50" s="329" t="str">
        <f t="shared" si="38"/>
        <v/>
      </c>
      <c r="AH50" s="331" t="str">
        <f t="shared" si="39"/>
        <v/>
      </c>
    </row>
    <row r="51" spans="1:34" s="1" customFormat="1" ht="10.9" customHeight="1" thickTop="1" thickBot="1" x14ac:dyDescent="0.3">
      <c r="A51" s="603"/>
      <c r="B51" s="61" t="s">
        <v>68</v>
      </c>
      <c r="C51" s="4">
        <f>C49+C50</f>
        <v>0</v>
      </c>
      <c r="D51" s="4">
        <f t="shared" ref="D51:U51" si="52">D49+D50</f>
        <v>0</v>
      </c>
      <c r="E51" s="4">
        <f t="shared" si="52"/>
        <v>0</v>
      </c>
      <c r="F51" s="4">
        <f t="shared" si="52"/>
        <v>0</v>
      </c>
      <c r="G51" s="4">
        <f t="shared" si="52"/>
        <v>0</v>
      </c>
      <c r="H51" s="4">
        <f t="shared" si="52"/>
        <v>0</v>
      </c>
      <c r="I51" s="4">
        <f t="shared" si="52"/>
        <v>0</v>
      </c>
      <c r="J51" s="4">
        <f t="shared" si="52"/>
        <v>0</v>
      </c>
      <c r="K51" s="4">
        <f t="shared" si="52"/>
        <v>0</v>
      </c>
      <c r="L51" s="4">
        <f t="shared" si="52"/>
        <v>0</v>
      </c>
      <c r="M51" s="4">
        <f t="shared" si="52"/>
        <v>0</v>
      </c>
      <c r="N51" s="4">
        <f t="shared" si="52"/>
        <v>0</v>
      </c>
      <c r="O51" s="4">
        <f t="shared" si="52"/>
        <v>0</v>
      </c>
      <c r="P51" s="4">
        <f t="shared" si="52"/>
        <v>0</v>
      </c>
      <c r="Q51" s="4">
        <f t="shared" si="52"/>
        <v>0</v>
      </c>
      <c r="R51" s="4">
        <f t="shared" si="52"/>
        <v>0</v>
      </c>
      <c r="S51" s="4">
        <f t="shared" si="52"/>
        <v>0</v>
      </c>
      <c r="T51" s="4">
        <f t="shared" si="52"/>
        <v>0</v>
      </c>
      <c r="U51" s="62">
        <f t="shared" si="52"/>
        <v>0</v>
      </c>
      <c r="V51" s="508"/>
      <c r="W51" s="70" t="str">
        <f t="shared" si="50"/>
        <v/>
      </c>
      <c r="X51" s="71" t="str">
        <f>IF($C51=0,"",G51/$C50)</f>
        <v/>
      </c>
      <c r="Y51" s="71" t="str">
        <f t="shared" si="40"/>
        <v/>
      </c>
      <c r="Z51" s="505" t="str">
        <f t="shared" si="41"/>
        <v/>
      </c>
      <c r="AA51" s="504" t="str">
        <f t="shared" si="11"/>
        <v/>
      </c>
      <c r="AB51" s="504" t="str">
        <f t="shared" ref="AB51" si="53">IF(AND((($I51+$K51+$L51)=0),($I51=0)),"",$J51/($I51))</f>
        <v/>
      </c>
      <c r="AC51" s="504" t="str">
        <f t="shared" si="3"/>
        <v/>
      </c>
      <c r="AD51" s="71" t="str">
        <f t="shared" si="42"/>
        <v/>
      </c>
      <c r="AE51" s="505" t="str">
        <f t="shared" si="36"/>
        <v/>
      </c>
      <c r="AF51" s="71" t="str">
        <f t="shared" si="37"/>
        <v/>
      </c>
      <c r="AG51" s="505" t="str">
        <f t="shared" si="38"/>
        <v/>
      </c>
      <c r="AH51" s="73" t="str">
        <f t="shared" si="39"/>
        <v/>
      </c>
    </row>
    <row r="52" spans="1:34" ht="6" customHeight="1" thickTop="1" x14ac:dyDescent="0.25">
      <c r="A52" s="2"/>
      <c r="B52" s="2"/>
    </row>
  </sheetData>
  <mergeCells count="31">
    <mergeCell ref="Y1:Y2"/>
    <mergeCell ref="C1:C2"/>
    <mergeCell ref="F1:F2"/>
    <mergeCell ref="W1:W2"/>
    <mergeCell ref="E1:E2"/>
    <mergeCell ref="D1:D2"/>
    <mergeCell ref="X1:X2"/>
    <mergeCell ref="A2:B2"/>
    <mergeCell ref="A3:A4"/>
    <mergeCell ref="A5:A6"/>
    <mergeCell ref="A7:A8"/>
    <mergeCell ref="A9:A10"/>
    <mergeCell ref="A17:A19"/>
    <mergeCell ref="A11:A12"/>
    <mergeCell ref="A13:A14"/>
    <mergeCell ref="A15:A16"/>
    <mergeCell ref="A47:A48"/>
    <mergeCell ref="A49:A51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4:A46"/>
    <mergeCell ref="A40:A41"/>
    <mergeCell ref="A42:A43"/>
  </mergeCells>
  <printOptions horizontalCentered="1" verticalCentered="1"/>
  <pageMargins left="0.31496062992125984" right="0.31496062992125984" top="0.51181102362204722" bottom="0.15748031496062992" header="0.15748031496062992" footer="0.15748031496062992"/>
  <pageSetup paperSize="8" scale="75" orientation="landscape" r:id="rId1"/>
  <headerFooter>
    <oddHeader>&amp;C&amp;"-,Gras"TABLEAU DE BORD DE L'APPRENTISSAGE 
 Filière 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42"/>
  <sheetViews>
    <sheetView showGridLines="0" zoomScaleNormal="100" workbookViewId="0">
      <pane xSplit="1" ySplit="2" topLeftCell="B16" activePane="bottomRight" state="frozen"/>
      <selection pane="topRight" activeCell="B1" sqref="B1"/>
      <selection pane="bottomLeft" activeCell="A3" sqref="A3"/>
      <selection pane="bottomRight" activeCell="P8" sqref="P8"/>
    </sheetView>
  </sheetViews>
  <sheetFormatPr baseColWidth="10" defaultColWidth="11.5703125" defaultRowHeight="15" x14ac:dyDescent="0.25"/>
  <cols>
    <col min="1" max="1" width="40.85546875" customWidth="1"/>
    <col min="2" max="2" width="10.7109375" customWidth="1"/>
    <col min="3" max="3" width="7.28515625" customWidth="1"/>
    <col min="4" max="4" width="9" customWidth="1"/>
    <col min="5" max="5" width="7.28515625" customWidth="1"/>
    <col min="6" max="9" width="6.7109375" customWidth="1"/>
    <col min="10" max="10" width="6.7109375" style="1" customWidth="1"/>
    <col min="11" max="21" width="6.7109375" customWidth="1"/>
    <col min="22" max="22" width="1.2851562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9" t="str">
        <f>Couverture!F12</f>
        <v>Année 2024-2025</v>
      </c>
      <c r="B1" s="28"/>
      <c r="C1" s="632" t="s">
        <v>40</v>
      </c>
      <c r="D1" s="632" t="s">
        <v>41</v>
      </c>
      <c r="E1" s="632" t="s">
        <v>42</v>
      </c>
      <c r="F1" s="632" t="s">
        <v>43</v>
      </c>
      <c r="G1" s="27" t="s">
        <v>44</v>
      </c>
      <c r="H1" s="26"/>
      <c r="I1" s="25" t="s">
        <v>45</v>
      </c>
      <c r="J1" s="25"/>
      <c r="K1" s="25"/>
      <c r="L1" s="25"/>
      <c r="M1" s="24"/>
      <c r="N1" s="23" t="s">
        <v>46</v>
      </c>
      <c r="O1" s="22"/>
      <c r="P1" s="22"/>
      <c r="Q1" s="21"/>
      <c r="R1" s="22" t="s">
        <v>47</v>
      </c>
      <c r="S1" s="22"/>
      <c r="T1" s="22"/>
      <c r="U1" s="21"/>
      <c r="V1" s="379"/>
      <c r="W1" s="625" t="s">
        <v>48</v>
      </c>
      <c r="X1" s="625" t="s">
        <v>49</v>
      </c>
      <c r="Y1" s="628" t="s">
        <v>50</v>
      </c>
      <c r="Z1" s="17" t="s">
        <v>45</v>
      </c>
      <c r="AA1" s="18"/>
      <c r="AB1" s="18"/>
      <c r="AC1" s="17"/>
      <c r="AD1" s="16"/>
      <c r="AE1" s="16" t="s">
        <v>51</v>
      </c>
      <c r="AF1" s="15"/>
      <c r="AG1" s="160"/>
      <c r="AH1" s="15"/>
    </row>
    <row r="2" spans="1:34" ht="49.9" customHeight="1" thickBot="1" x14ac:dyDescent="0.3">
      <c r="A2" s="630" t="str">
        <f>Couverture!B12</f>
        <v xml:space="preserve">             CMA FORMATION TARBES</v>
      </c>
      <c r="B2" s="631"/>
      <c r="C2" s="633"/>
      <c r="D2" s="633"/>
      <c r="E2" s="633"/>
      <c r="F2" s="633"/>
      <c r="G2" s="38" t="s">
        <v>52</v>
      </c>
      <c r="H2" s="38" t="s">
        <v>53</v>
      </c>
      <c r="I2" s="38" t="s">
        <v>54</v>
      </c>
      <c r="J2" s="38" t="s">
        <v>55</v>
      </c>
      <c r="K2" s="38" t="s">
        <v>56</v>
      </c>
      <c r="L2" s="38" t="s">
        <v>57</v>
      </c>
      <c r="M2" s="38" t="s">
        <v>58</v>
      </c>
      <c r="N2" s="52" t="s">
        <v>59</v>
      </c>
      <c r="O2" s="53" t="s">
        <v>60</v>
      </c>
      <c r="P2" s="53" t="s">
        <v>61</v>
      </c>
      <c r="Q2" s="53" t="s">
        <v>58</v>
      </c>
      <c r="R2" s="52" t="s">
        <v>59</v>
      </c>
      <c r="S2" s="53" t="s">
        <v>60</v>
      </c>
      <c r="T2" s="53" t="s">
        <v>61</v>
      </c>
      <c r="U2" s="53" t="s">
        <v>58</v>
      </c>
      <c r="V2" s="379"/>
      <c r="W2" s="626"/>
      <c r="X2" s="626"/>
      <c r="Y2" s="629"/>
      <c r="Z2" s="74" t="s">
        <v>32</v>
      </c>
      <c r="AA2" s="37" t="s">
        <v>23</v>
      </c>
      <c r="AB2" s="37" t="s">
        <v>62</v>
      </c>
      <c r="AC2" s="37" t="s">
        <v>63</v>
      </c>
      <c r="AD2" s="75" t="s">
        <v>29</v>
      </c>
      <c r="AE2" s="76" t="s">
        <v>32</v>
      </c>
      <c r="AF2" s="77" t="s">
        <v>64</v>
      </c>
      <c r="AG2" s="161" t="s">
        <v>32</v>
      </c>
      <c r="AH2" s="77" t="s">
        <v>65</v>
      </c>
    </row>
    <row r="3" spans="1:34" s="1" customFormat="1" ht="13.9" customHeight="1" thickTop="1" x14ac:dyDescent="0.25">
      <c r="A3" s="624" t="s">
        <v>69</v>
      </c>
      <c r="B3" s="344" t="s">
        <v>66</v>
      </c>
      <c r="C3" s="345"/>
      <c r="D3" s="345"/>
      <c r="E3" s="345"/>
      <c r="F3" s="345"/>
      <c r="G3" s="346"/>
      <c r="H3" s="346"/>
      <c r="I3" s="346"/>
      <c r="J3" s="346"/>
      <c r="K3" s="346"/>
      <c r="L3" s="346"/>
      <c r="M3" s="346"/>
      <c r="N3" s="345"/>
      <c r="O3" s="345"/>
      <c r="P3" s="345"/>
      <c r="Q3" s="345"/>
      <c r="R3" s="345"/>
      <c r="S3" s="345"/>
      <c r="T3" s="345"/>
      <c r="U3" s="347"/>
      <c r="V3" s="384"/>
      <c r="W3" s="236" t="str">
        <f>IF($C3=0,"",F3/$C3)</f>
        <v/>
      </c>
      <c r="X3" s="244"/>
      <c r="Y3" s="244"/>
      <c r="Z3" s="245"/>
      <c r="AA3" s="244"/>
      <c r="AB3" s="244"/>
      <c r="AC3" s="244"/>
      <c r="AD3" s="244"/>
      <c r="AE3" s="246" t="str">
        <f t="shared" ref="AE3:AE28" si="0">IF((N3+O3+P3+Q3)=0,"",1-(Q3/(N3+O3+P3+Q3)))</f>
        <v/>
      </c>
      <c r="AF3" s="221" t="str">
        <f>IF((N3+O3+P3)=0,"",(N3+O3)/(N3+O3+P3))</f>
        <v/>
      </c>
      <c r="AG3" s="246" t="str">
        <f t="shared" ref="AG3:AG28" si="1">IF((R3+S3+T3+U3)=0,"",1-(U3/(R3+S3+T3+U3)))</f>
        <v/>
      </c>
      <c r="AH3" s="238" t="str">
        <f t="shared" ref="AH3:AH28" si="2">IF((R3+S3+T3)=0,"",(S3+R3)/(R3+S3+T3))</f>
        <v/>
      </c>
    </row>
    <row r="4" spans="1:34" s="1" customFormat="1" ht="13.9" customHeight="1" x14ac:dyDescent="0.25">
      <c r="A4" s="622"/>
      <c r="B4" s="265" t="s">
        <v>67</v>
      </c>
      <c r="C4" s="275">
        <v>6</v>
      </c>
      <c r="D4" s="275"/>
      <c r="E4" s="275"/>
      <c r="F4" s="275">
        <v>2</v>
      </c>
      <c r="G4" s="275">
        <v>4</v>
      </c>
      <c r="H4" s="275">
        <v>3</v>
      </c>
      <c r="I4" s="275">
        <v>3</v>
      </c>
      <c r="J4" s="275">
        <v>3</v>
      </c>
      <c r="K4" s="275"/>
      <c r="L4" s="275"/>
      <c r="M4" s="275"/>
      <c r="N4" s="275">
        <v>3</v>
      </c>
      <c r="O4" s="275">
        <v>1</v>
      </c>
      <c r="P4" s="275"/>
      <c r="Q4" s="275"/>
      <c r="R4" s="275"/>
      <c r="S4" s="275"/>
      <c r="T4" s="275"/>
      <c r="U4" s="348"/>
      <c r="V4" s="384"/>
      <c r="W4" s="359">
        <f t="shared" ref="W4:X28" si="3">IF($C4=0,"",F4/$C4)</f>
        <v>0.33333333333333331</v>
      </c>
      <c r="X4" s="277">
        <f t="shared" si="3"/>
        <v>0.66666666666666663</v>
      </c>
      <c r="Y4" s="277">
        <f>IF($G4=0,"",H4/$G4)</f>
        <v>0.75</v>
      </c>
      <c r="Z4" s="281">
        <f t="shared" ref="Z4:Z28" si="4">IF((I4+K4+L4+M4)=0,"",1-(M4/(I4+K4+L4+M4)))</f>
        <v>1</v>
      </c>
      <c r="AA4" s="277">
        <f t="shared" ref="AA4:AA41" si="5">IF(AND((($I4+$K4+$L4)=0),($I4=0)),"",$I4/($I4+$L4+$K4))</f>
        <v>1</v>
      </c>
      <c r="AB4" s="282">
        <f t="shared" ref="AB4:AB41" si="6">IF(AND((($I4+$K4+$L4)=0),($I4=0)),"",$J4/($I4))</f>
        <v>1</v>
      </c>
      <c r="AC4" s="277">
        <f t="shared" ref="AC4:AC41" si="7">IF(AND((($I4+$K4+$L4)=0),($K4=0)),"",$K4/($K4+$L4+$I4))</f>
        <v>0</v>
      </c>
      <c r="AD4" s="277">
        <f t="shared" ref="AD4:AD41" si="8">IF(($I4+$K4+$L4)=0,"",($I4+$K4)/($I4+$K4+$L4))</f>
        <v>1</v>
      </c>
      <c r="AE4" s="281">
        <f t="shared" si="0"/>
        <v>1</v>
      </c>
      <c r="AF4" s="277">
        <f t="shared" ref="AF4:AF28" si="9">IF((N4+O4+P4)=0,"",(N4+O4)/(N4+O4+P4))</f>
        <v>1</v>
      </c>
      <c r="AG4" s="281" t="str">
        <f t="shared" si="1"/>
        <v/>
      </c>
      <c r="AH4" s="360" t="str">
        <f t="shared" si="2"/>
        <v/>
      </c>
    </row>
    <row r="5" spans="1:34" s="1" customFormat="1" ht="13.9" customHeight="1" x14ac:dyDescent="0.25">
      <c r="A5" s="622" t="s">
        <v>70</v>
      </c>
      <c r="B5" s="265" t="s">
        <v>66</v>
      </c>
      <c r="C5" s="275"/>
      <c r="D5" s="275"/>
      <c r="E5" s="275"/>
      <c r="F5" s="275"/>
      <c r="G5" s="276"/>
      <c r="H5" s="276"/>
      <c r="I5" s="276"/>
      <c r="J5" s="276"/>
      <c r="K5" s="276"/>
      <c r="L5" s="276"/>
      <c r="M5" s="276"/>
      <c r="N5" s="275"/>
      <c r="O5" s="275"/>
      <c r="P5" s="275"/>
      <c r="Q5" s="275"/>
      <c r="R5" s="275"/>
      <c r="S5" s="275"/>
      <c r="T5" s="275"/>
      <c r="U5" s="348"/>
      <c r="V5" s="384"/>
      <c r="W5" s="359" t="str">
        <f>IF($C5=0,"",F5/$C5)</f>
        <v/>
      </c>
      <c r="X5" s="278"/>
      <c r="Y5" s="278"/>
      <c r="Z5" s="283"/>
      <c r="AA5" s="278"/>
      <c r="AB5" s="278"/>
      <c r="AC5" s="278"/>
      <c r="AD5" s="278"/>
      <c r="AE5" s="281" t="str">
        <f>IF((N5+O5+P5+Q5)=0,"",1-(Q5/(N5+O5+P5+Q5)))</f>
        <v/>
      </c>
      <c r="AF5" s="277" t="str">
        <f>IF((N5+O5+P5)=0,"",(N5+O5)/(N5+O5+P5))</f>
        <v/>
      </c>
      <c r="AG5" s="281" t="str">
        <f>IF((R5+S5+T5+U5)=0,"",1-(U5/(R5+S5+T5+U5)))</f>
        <v/>
      </c>
      <c r="AH5" s="360" t="str">
        <f>IF((R5+S5+T5)=0,"",(S5+R5)/(R5+S5+T5))</f>
        <v/>
      </c>
    </row>
    <row r="6" spans="1:34" s="1" customFormat="1" ht="13.9" customHeight="1" x14ac:dyDescent="0.25">
      <c r="A6" s="622"/>
      <c r="B6" s="265" t="s">
        <v>67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348"/>
      <c r="V6" s="384"/>
      <c r="W6" s="359" t="str">
        <f>IF($C6=0,"",F6/$C6)</f>
        <v/>
      </c>
      <c r="X6" s="277" t="str">
        <f>IF($C6=0,"",G6/$C6)</f>
        <v/>
      </c>
      <c r="Y6" s="277" t="str">
        <f>IF($G6=0,"",H6/$G6)</f>
        <v/>
      </c>
      <c r="Z6" s="281" t="str">
        <f>IF((I6+K6+L6+M6)=0,"",1-(M6/(I6+K6+L6+M6)))</f>
        <v/>
      </c>
      <c r="AA6" s="277" t="str">
        <f>IF(AND((($I6+$K6+$L6)=0),($I6=0)),"",$I6/($I6+$L6+$K6))</f>
        <v/>
      </c>
      <c r="AB6" s="282" t="str">
        <f>IF(AND((($I6+$K6+$L6)=0),($I6=0)),"",$J6/($I6))</f>
        <v/>
      </c>
      <c r="AC6" s="277" t="str">
        <f>IF(AND((($I6+$K6+$L6)=0),($K6=0)),"",$K6/($K6+$L6+$I6))</f>
        <v/>
      </c>
      <c r="AD6" s="277" t="str">
        <f>IF(($I6+$K6+$L6)=0,"",($I6+$K6)/($I6+$K6+$L6))</f>
        <v/>
      </c>
      <c r="AE6" s="281" t="str">
        <f>IF((N6+O6+P6+Q6)=0,"",1-(Q6/(N6+O6+P6+Q6)))</f>
        <v/>
      </c>
      <c r="AF6" s="277" t="str">
        <f>IF((N6+O6+P6)=0,"",(N6+O6)/(N6+O6+P6))</f>
        <v/>
      </c>
      <c r="AG6" s="281" t="str">
        <f>IF((R6+S6+T6+U6)=0,"",1-(U6/(R6+S6+T6+U6)))</f>
        <v/>
      </c>
      <c r="AH6" s="360" t="str">
        <f>IF((R6+S6+T6)=0,"",(S6+R6)/(R6+S6+T6))</f>
        <v/>
      </c>
    </row>
    <row r="7" spans="1:34" s="1" customFormat="1" ht="13.9" customHeight="1" x14ac:dyDescent="0.25">
      <c r="A7" s="622" t="s">
        <v>264</v>
      </c>
      <c r="B7" s="265" t="s">
        <v>66</v>
      </c>
      <c r="C7" s="275"/>
      <c r="D7" s="275"/>
      <c r="E7" s="275"/>
      <c r="F7" s="275"/>
      <c r="G7" s="276"/>
      <c r="H7" s="276"/>
      <c r="I7" s="276"/>
      <c r="J7" s="276"/>
      <c r="K7" s="276"/>
      <c r="L7" s="276"/>
      <c r="M7" s="276"/>
      <c r="N7" s="275"/>
      <c r="O7" s="275"/>
      <c r="P7" s="275"/>
      <c r="Q7" s="275"/>
      <c r="R7" s="275"/>
      <c r="S7" s="275"/>
      <c r="T7" s="275"/>
      <c r="U7" s="348"/>
      <c r="V7" s="384"/>
      <c r="W7" s="359" t="str">
        <f>IF($C7=0,"",F7/$C7)</f>
        <v/>
      </c>
      <c r="X7" s="278"/>
      <c r="Y7" s="278"/>
      <c r="Z7" s="283"/>
      <c r="AA7" s="278"/>
      <c r="AB7" s="278"/>
      <c r="AC7" s="278"/>
      <c r="AD7" s="278"/>
      <c r="AE7" s="281" t="str">
        <f t="shared" ref="AE7:AE8" si="10">IF((N7+O7+P7+Q7)=0,"",1-(Q7/(N7+O7+P7+Q7)))</f>
        <v/>
      </c>
      <c r="AF7" s="277" t="str">
        <f t="shared" ref="AF7:AF8" si="11">IF((N7+O7+P7)=0,"",(N7+O7)/(N7+O7+P7))</f>
        <v/>
      </c>
      <c r="AG7" s="281" t="str">
        <f t="shared" ref="AG7:AG8" si="12">IF((R7+S7+T7+U7)=0,"",1-(U7/(R7+S7+T7+U7)))</f>
        <v/>
      </c>
      <c r="AH7" s="360" t="str">
        <f t="shared" ref="AH7:AH8" si="13">IF((R7+S7+T7)=0,"",(S7+R7)/(R7+S7+T7))</f>
        <v/>
      </c>
    </row>
    <row r="8" spans="1:34" s="1" customFormat="1" ht="13.9" customHeight="1" x14ac:dyDescent="0.25">
      <c r="A8" s="622"/>
      <c r="B8" s="265" t="s">
        <v>67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348"/>
      <c r="V8" s="384"/>
      <c r="W8" s="359" t="str">
        <f>IF($C8=0,"",F8/$C8)</f>
        <v/>
      </c>
      <c r="X8" s="277" t="str">
        <f>IF($C8=0,"",G8/$C8)</f>
        <v/>
      </c>
      <c r="Y8" s="277" t="str">
        <f>IF($G8=0,"",H8/$G8)</f>
        <v/>
      </c>
      <c r="Z8" s="281" t="str">
        <f t="shared" ref="Z8" si="14">IF((I8+K8+L8+M8)=0,"",1-(M8/(I8+K8+L8+M8)))</f>
        <v/>
      </c>
      <c r="AA8" s="277" t="str">
        <f>IF(AND((($I8+$K8+$L8)=0),($I8=0)),"",$I8/($I8+$L8+$K8))</f>
        <v/>
      </c>
      <c r="AB8" s="282" t="str">
        <f>IF(AND((($I8+$K8+$L8)=0),($I8=0)),"",$J8/($I8))</f>
        <v/>
      </c>
      <c r="AC8" s="277" t="str">
        <f>IF(AND((($I8+$K8+$L8)=0),($K8=0)),"",$K8/($K8+$L8+$I8))</f>
        <v/>
      </c>
      <c r="AD8" s="277" t="str">
        <f>IF(($I8+$K8+$L8)=0,"",($I8+$K8)/($I8+$K8+$L8))</f>
        <v/>
      </c>
      <c r="AE8" s="281" t="str">
        <f t="shared" si="10"/>
        <v/>
      </c>
      <c r="AF8" s="277" t="str">
        <f t="shared" si="11"/>
        <v/>
      </c>
      <c r="AG8" s="281" t="str">
        <f t="shared" si="12"/>
        <v/>
      </c>
      <c r="AH8" s="360" t="str">
        <f t="shared" si="13"/>
        <v/>
      </c>
    </row>
    <row r="9" spans="1:34" s="1" customFormat="1" x14ac:dyDescent="0.25">
      <c r="A9" s="622" t="s">
        <v>265</v>
      </c>
      <c r="B9" s="265" t="s">
        <v>66</v>
      </c>
      <c r="C9" s="275"/>
      <c r="D9" s="275"/>
      <c r="E9" s="275"/>
      <c r="F9" s="275"/>
      <c r="G9" s="276"/>
      <c r="H9" s="276"/>
      <c r="I9" s="276"/>
      <c r="J9" s="276"/>
      <c r="K9" s="276"/>
      <c r="L9" s="276"/>
      <c r="M9" s="276"/>
      <c r="N9" s="275"/>
      <c r="O9" s="275"/>
      <c r="P9" s="275"/>
      <c r="Q9" s="275"/>
      <c r="R9" s="275"/>
      <c r="S9" s="275"/>
      <c r="T9" s="275"/>
      <c r="U9" s="348"/>
      <c r="V9" s="384"/>
      <c r="W9" s="359" t="str">
        <f t="shared" ref="W9:W10" si="15">IF($C9=0,"",F9/$C9)</f>
        <v/>
      </c>
      <c r="X9" s="278"/>
      <c r="Y9" s="278"/>
      <c r="Z9" s="283"/>
      <c r="AA9" s="278"/>
      <c r="AB9" s="278"/>
      <c r="AC9" s="278"/>
      <c r="AD9" s="278"/>
      <c r="AE9" s="281" t="str">
        <f t="shared" ref="AE9:AE10" si="16">IF((N9+O9+P9+Q9)=0,"",1-(Q9/(N9+O9+P9+Q9)))</f>
        <v/>
      </c>
      <c r="AF9" s="277" t="str">
        <f t="shared" ref="AF9:AF10" si="17">IF((N9+O9+P9)=0,"",(N9+O9)/(N9+O9+P9))</f>
        <v/>
      </c>
      <c r="AG9" s="281" t="str">
        <f t="shared" ref="AG9:AG10" si="18">IF((R9+S9+T9+U9)=0,"",1-(U9/(R9+S9+T9+U9)))</f>
        <v/>
      </c>
      <c r="AH9" s="360" t="str">
        <f t="shared" ref="AH9:AH10" si="19">IF((R9+S9+T9)=0,"",(S9+R9)/(R9+S9+T9))</f>
        <v/>
      </c>
    </row>
    <row r="10" spans="1:34" s="1" customFormat="1" x14ac:dyDescent="0.25">
      <c r="A10" s="622"/>
      <c r="B10" s="265" t="s">
        <v>67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348"/>
      <c r="V10" s="384"/>
      <c r="W10" s="359" t="str">
        <f t="shared" si="15"/>
        <v/>
      </c>
      <c r="X10" s="277" t="str">
        <f t="shared" si="3"/>
        <v/>
      </c>
      <c r="Y10" s="277" t="str">
        <f t="shared" ref="Y10" si="20">IF($G10=0,"",H10/$G10)</f>
        <v/>
      </c>
      <c r="Z10" s="281" t="str">
        <f t="shared" ref="Z10" si="21">IF((I10+K10+L10+M10)=0,"",1-(M10/(I10+K10+L10+M10)))</f>
        <v/>
      </c>
      <c r="AA10" s="277" t="str">
        <f t="shared" si="5"/>
        <v/>
      </c>
      <c r="AB10" s="282" t="str">
        <f t="shared" si="6"/>
        <v/>
      </c>
      <c r="AC10" s="277" t="str">
        <f t="shared" si="7"/>
        <v/>
      </c>
      <c r="AD10" s="277" t="str">
        <f t="shared" si="8"/>
        <v/>
      </c>
      <c r="AE10" s="281" t="str">
        <f t="shared" si="16"/>
        <v/>
      </c>
      <c r="AF10" s="277" t="str">
        <f t="shared" si="17"/>
        <v/>
      </c>
      <c r="AG10" s="281" t="str">
        <f t="shared" si="18"/>
        <v/>
      </c>
      <c r="AH10" s="360" t="str">
        <f t="shared" si="19"/>
        <v/>
      </c>
    </row>
    <row r="11" spans="1:34" s="1" customFormat="1" ht="13.9" customHeight="1" x14ac:dyDescent="0.25">
      <c r="A11" s="622" t="s">
        <v>71</v>
      </c>
      <c r="B11" s="265" t="s">
        <v>66</v>
      </c>
      <c r="C11" s="275"/>
      <c r="D11" s="275"/>
      <c r="E11" s="275"/>
      <c r="F11" s="275"/>
      <c r="G11" s="276"/>
      <c r="H11" s="276"/>
      <c r="I11" s="276"/>
      <c r="J11" s="276"/>
      <c r="K11" s="276"/>
      <c r="L11" s="276"/>
      <c r="M11" s="276"/>
      <c r="N11" s="275"/>
      <c r="O11" s="275"/>
      <c r="P11" s="275"/>
      <c r="Q11" s="275"/>
      <c r="R11" s="275"/>
      <c r="S11" s="275"/>
      <c r="T11" s="275"/>
      <c r="U11" s="348"/>
      <c r="V11" s="384"/>
      <c r="W11" s="359" t="str">
        <f t="shared" si="3"/>
        <v/>
      </c>
      <c r="X11" s="278"/>
      <c r="Y11" s="278"/>
      <c r="Z11" s="283"/>
      <c r="AA11" s="278"/>
      <c r="AB11" s="278"/>
      <c r="AC11" s="278"/>
      <c r="AD11" s="278"/>
      <c r="AE11" s="281" t="str">
        <f t="shared" si="0"/>
        <v/>
      </c>
      <c r="AF11" s="277" t="str">
        <f t="shared" si="9"/>
        <v/>
      </c>
      <c r="AG11" s="281" t="str">
        <f t="shared" si="1"/>
        <v/>
      </c>
      <c r="AH11" s="360" t="str">
        <f t="shared" si="2"/>
        <v/>
      </c>
    </row>
    <row r="12" spans="1:34" s="1" customFormat="1" ht="13.9" customHeight="1" thickBot="1" x14ac:dyDescent="0.3">
      <c r="A12" s="627"/>
      <c r="B12" s="295" t="s">
        <v>67</v>
      </c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351"/>
      <c r="V12" s="384"/>
      <c r="W12" s="362" t="str">
        <f t="shared" si="3"/>
        <v/>
      </c>
      <c r="X12" s="297" t="str">
        <f t="shared" si="3"/>
        <v/>
      </c>
      <c r="Y12" s="297" t="str">
        <f t="shared" ref="Y12:Y28" si="22">IF($G12=0,"",H12/$G12)</f>
        <v/>
      </c>
      <c r="Z12" s="298" t="str">
        <f t="shared" si="4"/>
        <v/>
      </c>
      <c r="AA12" s="297" t="str">
        <f t="shared" si="5"/>
        <v/>
      </c>
      <c r="AB12" s="299" t="str">
        <f t="shared" si="6"/>
        <v/>
      </c>
      <c r="AC12" s="297" t="str">
        <f t="shared" si="7"/>
        <v/>
      </c>
      <c r="AD12" s="297" t="str">
        <f t="shared" si="8"/>
        <v/>
      </c>
      <c r="AE12" s="298" t="str">
        <f t="shared" si="0"/>
        <v/>
      </c>
      <c r="AF12" s="297" t="str">
        <f t="shared" si="9"/>
        <v/>
      </c>
      <c r="AG12" s="298" t="str">
        <f t="shared" si="1"/>
        <v/>
      </c>
      <c r="AH12" s="321" t="str">
        <f t="shared" si="2"/>
        <v/>
      </c>
    </row>
    <row r="13" spans="1:34" ht="13.9" customHeight="1" thickTop="1" x14ac:dyDescent="0.25">
      <c r="A13" s="619" t="s">
        <v>72</v>
      </c>
      <c r="B13" s="308" t="s">
        <v>66</v>
      </c>
      <c r="C13" s="309">
        <f>C3+C5+C7+C9+C11</f>
        <v>0</v>
      </c>
      <c r="D13" s="309">
        <f t="shared" ref="D13:U13" si="23">D3+D5+D7+D9+D11</f>
        <v>0</v>
      </c>
      <c r="E13" s="309">
        <f t="shared" si="23"/>
        <v>0</v>
      </c>
      <c r="F13" s="309">
        <f t="shared" si="23"/>
        <v>0</v>
      </c>
      <c r="G13" s="310">
        <f t="shared" si="23"/>
        <v>0</v>
      </c>
      <c r="H13" s="310">
        <f t="shared" si="23"/>
        <v>0</v>
      </c>
      <c r="I13" s="310">
        <f t="shared" si="23"/>
        <v>0</v>
      </c>
      <c r="J13" s="310">
        <f t="shared" si="23"/>
        <v>0</v>
      </c>
      <c r="K13" s="310">
        <f t="shared" si="23"/>
        <v>0</v>
      </c>
      <c r="L13" s="310">
        <f t="shared" si="23"/>
        <v>0</v>
      </c>
      <c r="M13" s="310">
        <f t="shared" si="23"/>
        <v>0</v>
      </c>
      <c r="N13" s="309">
        <f t="shared" si="23"/>
        <v>0</v>
      </c>
      <c r="O13" s="309">
        <f t="shared" si="23"/>
        <v>0</v>
      </c>
      <c r="P13" s="309">
        <f t="shared" si="23"/>
        <v>0</v>
      </c>
      <c r="Q13" s="309">
        <f t="shared" si="23"/>
        <v>0</v>
      </c>
      <c r="R13" s="309">
        <f t="shared" si="23"/>
        <v>0</v>
      </c>
      <c r="S13" s="309">
        <f t="shared" si="23"/>
        <v>0</v>
      </c>
      <c r="T13" s="309">
        <f t="shared" si="23"/>
        <v>0</v>
      </c>
      <c r="U13" s="352">
        <f t="shared" si="23"/>
        <v>0</v>
      </c>
      <c r="V13" s="385"/>
      <c r="W13" s="367" t="str">
        <f t="shared" si="3"/>
        <v/>
      </c>
      <c r="X13" s="244"/>
      <c r="Y13" s="322"/>
      <c r="Z13" s="334"/>
      <c r="AA13" s="322"/>
      <c r="AB13" s="244"/>
      <c r="AC13" s="322"/>
      <c r="AD13" s="322"/>
      <c r="AE13" s="335" t="str">
        <f t="shared" si="0"/>
        <v/>
      </c>
      <c r="AF13" s="320" t="str">
        <f t="shared" si="9"/>
        <v/>
      </c>
      <c r="AG13" s="335" t="str">
        <f t="shared" si="1"/>
        <v/>
      </c>
      <c r="AH13" s="368" t="str">
        <f t="shared" si="2"/>
        <v/>
      </c>
    </row>
    <row r="14" spans="1:34" ht="13.9" customHeight="1" x14ac:dyDescent="0.25">
      <c r="A14" s="620"/>
      <c r="B14" s="284" t="s">
        <v>67</v>
      </c>
      <c r="C14" s="285">
        <v>6</v>
      </c>
      <c r="D14" s="285">
        <f t="shared" ref="D14:U14" si="24">D4+D6+D8+D10+D12</f>
        <v>0</v>
      </c>
      <c r="E14" s="285">
        <f t="shared" si="24"/>
        <v>0</v>
      </c>
      <c r="F14" s="285">
        <v>2</v>
      </c>
      <c r="G14" s="285">
        <f t="shared" si="24"/>
        <v>4</v>
      </c>
      <c r="H14" s="285">
        <f t="shared" si="24"/>
        <v>3</v>
      </c>
      <c r="I14" s="285">
        <f t="shared" si="24"/>
        <v>3</v>
      </c>
      <c r="J14" s="285">
        <f t="shared" si="24"/>
        <v>3</v>
      </c>
      <c r="K14" s="285">
        <f t="shared" si="24"/>
        <v>0</v>
      </c>
      <c r="L14" s="285">
        <f t="shared" si="24"/>
        <v>0</v>
      </c>
      <c r="M14" s="285">
        <f t="shared" si="24"/>
        <v>0</v>
      </c>
      <c r="N14" s="285">
        <f t="shared" si="24"/>
        <v>3</v>
      </c>
      <c r="O14" s="285">
        <f t="shared" si="24"/>
        <v>1</v>
      </c>
      <c r="P14" s="285">
        <f t="shared" si="24"/>
        <v>0</v>
      </c>
      <c r="Q14" s="285">
        <f t="shared" si="24"/>
        <v>0</v>
      </c>
      <c r="R14" s="285">
        <f t="shared" si="24"/>
        <v>0</v>
      </c>
      <c r="S14" s="285">
        <f t="shared" si="24"/>
        <v>0</v>
      </c>
      <c r="T14" s="285">
        <f t="shared" si="24"/>
        <v>0</v>
      </c>
      <c r="U14" s="349">
        <f t="shared" si="24"/>
        <v>0</v>
      </c>
      <c r="V14" s="385"/>
      <c r="W14" s="361">
        <f t="shared" si="3"/>
        <v>0.33333333333333331</v>
      </c>
      <c r="X14" s="277">
        <f>IF($C14=0,"",G14/$C14)</f>
        <v>0.66666666666666663</v>
      </c>
      <c r="Y14" s="286">
        <f t="shared" si="22"/>
        <v>0.75</v>
      </c>
      <c r="Z14" s="337">
        <f t="shared" si="4"/>
        <v>1</v>
      </c>
      <c r="AA14" s="286">
        <f t="shared" si="5"/>
        <v>1</v>
      </c>
      <c r="AB14" s="282">
        <f t="shared" si="6"/>
        <v>1</v>
      </c>
      <c r="AC14" s="286">
        <f t="shared" si="7"/>
        <v>0</v>
      </c>
      <c r="AD14" s="286">
        <f t="shared" si="8"/>
        <v>1</v>
      </c>
      <c r="AE14" s="337">
        <f t="shared" si="0"/>
        <v>1</v>
      </c>
      <c r="AF14" s="286">
        <f t="shared" si="9"/>
        <v>1</v>
      </c>
      <c r="AG14" s="337" t="str">
        <f t="shared" si="1"/>
        <v/>
      </c>
      <c r="AH14" s="300" t="str">
        <f t="shared" si="2"/>
        <v/>
      </c>
    </row>
    <row r="15" spans="1:34" s="1" customFormat="1" ht="10.9" customHeight="1" thickBot="1" x14ac:dyDescent="0.3">
      <c r="A15" s="621"/>
      <c r="B15" s="290" t="s">
        <v>68</v>
      </c>
      <c r="C15" s="291">
        <v>6</v>
      </c>
      <c r="D15" s="291">
        <f t="shared" ref="D15:U15" si="25">D13+D14</f>
        <v>0</v>
      </c>
      <c r="E15" s="291">
        <f t="shared" si="25"/>
        <v>0</v>
      </c>
      <c r="F15" s="291">
        <f t="shared" si="25"/>
        <v>2</v>
      </c>
      <c r="G15" s="291">
        <f t="shared" si="25"/>
        <v>4</v>
      </c>
      <c r="H15" s="291">
        <f t="shared" si="25"/>
        <v>3</v>
      </c>
      <c r="I15" s="291">
        <f t="shared" si="25"/>
        <v>3</v>
      </c>
      <c r="J15" s="291">
        <f t="shared" si="25"/>
        <v>3</v>
      </c>
      <c r="K15" s="291">
        <f t="shared" si="25"/>
        <v>0</v>
      </c>
      <c r="L15" s="291">
        <f t="shared" si="25"/>
        <v>0</v>
      </c>
      <c r="M15" s="291">
        <f t="shared" si="25"/>
        <v>0</v>
      </c>
      <c r="N15" s="291">
        <f t="shared" si="25"/>
        <v>3</v>
      </c>
      <c r="O15" s="291">
        <f t="shared" si="25"/>
        <v>1</v>
      </c>
      <c r="P15" s="291">
        <f t="shared" si="25"/>
        <v>0</v>
      </c>
      <c r="Q15" s="291">
        <f t="shared" si="25"/>
        <v>0</v>
      </c>
      <c r="R15" s="291">
        <f t="shared" si="25"/>
        <v>0</v>
      </c>
      <c r="S15" s="291">
        <f t="shared" si="25"/>
        <v>0</v>
      </c>
      <c r="T15" s="291">
        <f t="shared" si="25"/>
        <v>0</v>
      </c>
      <c r="U15" s="350">
        <f t="shared" si="25"/>
        <v>0</v>
      </c>
      <c r="V15" s="386"/>
      <c r="W15" s="369">
        <f t="shared" si="3"/>
        <v>0.33333333333333331</v>
      </c>
      <c r="X15" s="249">
        <f>IF($C15=0,"",G15/$C14)</f>
        <v>0.66666666666666663</v>
      </c>
      <c r="Y15" s="292">
        <f t="shared" si="22"/>
        <v>0.75</v>
      </c>
      <c r="Z15" s="293">
        <f t="shared" si="4"/>
        <v>1</v>
      </c>
      <c r="AA15" s="292">
        <f t="shared" si="5"/>
        <v>1</v>
      </c>
      <c r="AB15" s="249">
        <f t="shared" si="6"/>
        <v>1</v>
      </c>
      <c r="AC15" s="292">
        <f t="shared" si="7"/>
        <v>0</v>
      </c>
      <c r="AD15" s="292">
        <f t="shared" si="8"/>
        <v>1</v>
      </c>
      <c r="AE15" s="293">
        <f t="shared" si="0"/>
        <v>1</v>
      </c>
      <c r="AF15" s="292">
        <f t="shared" si="9"/>
        <v>1</v>
      </c>
      <c r="AG15" s="293" t="str">
        <f t="shared" si="1"/>
        <v/>
      </c>
      <c r="AH15" s="294" t="str">
        <f t="shared" si="2"/>
        <v/>
      </c>
    </row>
    <row r="16" spans="1:34" s="1" customFormat="1" ht="13.9" customHeight="1" thickTop="1" x14ac:dyDescent="0.25">
      <c r="A16" s="624" t="s">
        <v>73</v>
      </c>
      <c r="B16" s="344" t="s">
        <v>66</v>
      </c>
      <c r="C16" s="345"/>
      <c r="D16" s="345"/>
      <c r="E16" s="345"/>
      <c r="F16" s="345"/>
      <c r="G16" s="346"/>
      <c r="H16" s="346"/>
      <c r="I16" s="346"/>
      <c r="J16" s="346"/>
      <c r="K16" s="346"/>
      <c r="L16" s="346"/>
      <c r="M16" s="346"/>
      <c r="N16" s="345"/>
      <c r="O16" s="345"/>
      <c r="P16" s="345"/>
      <c r="Q16" s="345"/>
      <c r="R16" s="345"/>
      <c r="S16" s="345"/>
      <c r="T16" s="345"/>
      <c r="U16" s="347"/>
      <c r="V16" s="384"/>
      <c r="W16" s="363" t="str">
        <f t="shared" si="3"/>
        <v/>
      </c>
      <c r="X16" s="316"/>
      <c r="Y16" s="316"/>
      <c r="Z16" s="364"/>
      <c r="AA16" s="316"/>
      <c r="AB16" s="316"/>
      <c r="AC16" s="316"/>
      <c r="AD16" s="316"/>
      <c r="AE16" s="365" t="str">
        <f t="shared" si="0"/>
        <v/>
      </c>
      <c r="AF16" s="315" t="str">
        <f t="shared" si="9"/>
        <v/>
      </c>
      <c r="AG16" s="365" t="str">
        <f t="shared" si="1"/>
        <v/>
      </c>
      <c r="AH16" s="366" t="str">
        <f t="shared" si="2"/>
        <v/>
      </c>
    </row>
    <row r="17" spans="1:34" s="1" customFormat="1" ht="13.9" customHeight="1" x14ac:dyDescent="0.25">
      <c r="A17" s="622"/>
      <c r="B17" s="265" t="s">
        <v>67</v>
      </c>
      <c r="C17" s="275"/>
      <c r="D17" s="275"/>
      <c r="E17" s="275"/>
      <c r="F17" s="275"/>
      <c r="G17" s="275"/>
      <c r="H17" s="275"/>
      <c r="I17" s="275"/>
      <c r="J17" s="343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348"/>
      <c r="V17" s="384"/>
      <c r="W17" s="359" t="str">
        <f t="shared" si="3"/>
        <v/>
      </c>
      <c r="X17" s="282" t="str">
        <f t="shared" si="3"/>
        <v/>
      </c>
      <c r="Y17" s="277" t="str">
        <f t="shared" si="22"/>
        <v/>
      </c>
      <c r="Z17" s="281" t="str">
        <f t="shared" si="4"/>
        <v/>
      </c>
      <c r="AA17" s="277" t="str">
        <f t="shared" si="5"/>
        <v/>
      </c>
      <c r="AB17" s="282" t="str">
        <f t="shared" si="6"/>
        <v/>
      </c>
      <c r="AC17" s="277" t="str">
        <f t="shared" si="7"/>
        <v/>
      </c>
      <c r="AD17" s="277" t="str">
        <f t="shared" si="8"/>
        <v/>
      </c>
      <c r="AE17" s="281" t="str">
        <f t="shared" si="0"/>
        <v/>
      </c>
      <c r="AF17" s="277" t="str">
        <f t="shared" si="9"/>
        <v/>
      </c>
      <c r="AG17" s="281" t="str">
        <f t="shared" si="1"/>
        <v/>
      </c>
      <c r="AH17" s="360" t="str">
        <f t="shared" si="2"/>
        <v/>
      </c>
    </row>
    <row r="18" spans="1:34" s="1" customFormat="1" ht="13.9" customHeight="1" x14ac:dyDescent="0.25">
      <c r="A18" s="622" t="s">
        <v>74</v>
      </c>
      <c r="B18" s="265" t="s">
        <v>66</v>
      </c>
      <c r="C18" s="275"/>
      <c r="D18" s="275"/>
      <c r="E18" s="275"/>
      <c r="F18" s="275"/>
      <c r="G18" s="276"/>
      <c r="H18" s="276"/>
      <c r="I18" s="276"/>
      <c r="J18" s="276"/>
      <c r="K18" s="276"/>
      <c r="L18" s="276"/>
      <c r="M18" s="276"/>
      <c r="N18" s="275"/>
      <c r="O18" s="275"/>
      <c r="P18" s="275"/>
      <c r="Q18" s="275"/>
      <c r="R18" s="275"/>
      <c r="S18" s="275"/>
      <c r="T18" s="275"/>
      <c r="U18" s="348"/>
      <c r="V18" s="384"/>
      <c r="W18" s="359" t="str">
        <f t="shared" si="3"/>
        <v/>
      </c>
      <c r="X18" s="278"/>
      <c r="Y18" s="278"/>
      <c r="Z18" s="283"/>
      <c r="AA18" s="278"/>
      <c r="AB18" s="278"/>
      <c r="AC18" s="278"/>
      <c r="AD18" s="278"/>
      <c r="AE18" s="281" t="str">
        <f t="shared" si="0"/>
        <v/>
      </c>
      <c r="AF18" s="277" t="str">
        <f t="shared" si="9"/>
        <v/>
      </c>
      <c r="AG18" s="281" t="str">
        <f t="shared" si="1"/>
        <v/>
      </c>
      <c r="AH18" s="360" t="str">
        <f t="shared" si="2"/>
        <v/>
      </c>
    </row>
    <row r="19" spans="1:34" s="1" customFormat="1" ht="13.9" customHeight="1" x14ac:dyDescent="0.25">
      <c r="A19" s="622"/>
      <c r="B19" s="265" t="s">
        <v>67</v>
      </c>
      <c r="C19" s="275"/>
      <c r="D19" s="275"/>
      <c r="E19" s="275"/>
      <c r="F19" s="275"/>
      <c r="G19" s="275"/>
      <c r="H19" s="275"/>
      <c r="I19" s="275"/>
      <c r="J19" s="343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348"/>
      <c r="V19" s="384"/>
      <c r="W19" s="359" t="str">
        <f t="shared" si="3"/>
        <v/>
      </c>
      <c r="X19" s="282" t="str">
        <f t="shared" si="3"/>
        <v/>
      </c>
      <c r="Y19" s="277" t="str">
        <f t="shared" si="22"/>
        <v/>
      </c>
      <c r="Z19" s="281" t="str">
        <f t="shared" si="4"/>
        <v/>
      </c>
      <c r="AA19" s="277" t="str">
        <f t="shared" si="5"/>
        <v/>
      </c>
      <c r="AB19" s="282" t="str">
        <f t="shared" si="6"/>
        <v/>
      </c>
      <c r="AC19" s="277" t="str">
        <f t="shared" si="7"/>
        <v/>
      </c>
      <c r="AD19" s="277" t="str">
        <f>IF(($I19+$K19+$L19)=0,"",($I19+$K19)/($I19+$K19+$L19))</f>
        <v/>
      </c>
      <c r="AE19" s="281" t="str">
        <f t="shared" si="0"/>
        <v/>
      </c>
      <c r="AF19" s="277" t="str">
        <f t="shared" si="9"/>
        <v/>
      </c>
      <c r="AG19" s="281" t="str">
        <f t="shared" si="1"/>
        <v/>
      </c>
      <c r="AH19" s="360" t="str">
        <f t="shared" si="2"/>
        <v/>
      </c>
    </row>
    <row r="20" spans="1:34" s="1" customFormat="1" ht="13.9" customHeight="1" x14ac:dyDescent="0.25">
      <c r="A20" s="622" t="s">
        <v>75</v>
      </c>
      <c r="B20" s="265" t="s">
        <v>66</v>
      </c>
      <c r="C20" s="275"/>
      <c r="D20" s="275"/>
      <c r="E20" s="275"/>
      <c r="F20" s="275"/>
      <c r="G20" s="276"/>
      <c r="H20" s="276"/>
      <c r="I20" s="276"/>
      <c r="J20" s="276"/>
      <c r="K20" s="276"/>
      <c r="L20" s="276"/>
      <c r="M20" s="276"/>
      <c r="N20" s="275"/>
      <c r="O20" s="275"/>
      <c r="P20" s="275"/>
      <c r="Q20" s="275"/>
      <c r="R20" s="275"/>
      <c r="S20" s="275"/>
      <c r="T20" s="275"/>
      <c r="U20" s="348"/>
      <c r="V20" s="384"/>
      <c r="W20" s="359" t="str">
        <f t="shared" ref="W20:W21" si="26">IF($C20=0,"",F20/$C20)</f>
        <v/>
      </c>
      <c r="X20" s="278"/>
      <c r="Y20" s="278"/>
      <c r="Z20" s="283"/>
      <c r="AA20" s="278"/>
      <c r="AB20" s="278"/>
      <c r="AC20" s="278"/>
      <c r="AD20" s="278"/>
      <c r="AE20" s="281" t="str">
        <f t="shared" ref="AE20:AE21" si="27">IF((N20+O20+P20+Q20)=0,"",1-(Q20/(N20+O20+P20+Q20)))</f>
        <v/>
      </c>
      <c r="AF20" s="277" t="str">
        <f t="shared" ref="AF20:AF21" si="28">IF((N20+O20+P20)=0,"",(N20+O20)/(N20+O20+P20))</f>
        <v/>
      </c>
      <c r="AG20" s="281" t="str">
        <f t="shared" ref="AG20:AG21" si="29">IF((R20+S20+T20+U20)=0,"",1-(U20/(R20+S20+T20+U20)))</f>
        <v/>
      </c>
      <c r="AH20" s="360" t="str">
        <f t="shared" ref="AH20:AH21" si="30">IF((R20+S20+T20)=0,"",(S20+R20)/(R20+S20+T20))</f>
        <v/>
      </c>
    </row>
    <row r="21" spans="1:34" s="1" customFormat="1" ht="13.9" customHeight="1" x14ac:dyDescent="0.25">
      <c r="A21" s="622"/>
      <c r="B21" s="265" t="s">
        <v>67</v>
      </c>
      <c r="C21" s="275"/>
      <c r="D21" s="275"/>
      <c r="E21" s="275"/>
      <c r="F21" s="275"/>
      <c r="G21" s="275"/>
      <c r="H21" s="275"/>
      <c r="I21" s="275"/>
      <c r="J21" s="343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348"/>
      <c r="V21" s="384"/>
      <c r="W21" s="359" t="str">
        <f t="shared" si="26"/>
        <v/>
      </c>
      <c r="X21" s="282" t="str">
        <f t="shared" si="3"/>
        <v/>
      </c>
      <c r="Y21" s="277" t="str">
        <f t="shared" ref="Y21" si="31">IF($G21=0,"",H21/$G21)</f>
        <v/>
      </c>
      <c r="Z21" s="281" t="str">
        <f t="shared" ref="Z21" si="32">IF((I21+K21+L21+M21)=0,"",1-(M21/(I21+K21+L21+M21)))</f>
        <v/>
      </c>
      <c r="AA21" s="277" t="str">
        <f t="shared" si="5"/>
        <v/>
      </c>
      <c r="AB21" s="282" t="str">
        <f t="shared" si="6"/>
        <v/>
      </c>
      <c r="AC21" s="277" t="str">
        <f t="shared" si="7"/>
        <v/>
      </c>
      <c r="AD21" s="277" t="str">
        <f t="shared" si="8"/>
        <v/>
      </c>
      <c r="AE21" s="281" t="str">
        <f t="shared" si="27"/>
        <v/>
      </c>
      <c r="AF21" s="277" t="str">
        <f t="shared" si="28"/>
        <v/>
      </c>
      <c r="AG21" s="281" t="str">
        <f t="shared" si="29"/>
        <v/>
      </c>
      <c r="AH21" s="360" t="str">
        <f t="shared" si="30"/>
        <v/>
      </c>
    </row>
    <row r="22" spans="1:34" s="1" customFormat="1" ht="13.9" customHeight="1" x14ac:dyDescent="0.25">
      <c r="A22" s="622" t="s">
        <v>76</v>
      </c>
      <c r="B22" s="265" t="s">
        <v>66</v>
      </c>
      <c r="C22" s="275"/>
      <c r="D22" s="275"/>
      <c r="E22" s="275"/>
      <c r="F22" s="275"/>
      <c r="G22" s="276"/>
      <c r="H22" s="276"/>
      <c r="I22" s="276"/>
      <c r="J22" s="276"/>
      <c r="K22" s="276"/>
      <c r="L22" s="276"/>
      <c r="M22" s="276"/>
      <c r="N22" s="275"/>
      <c r="O22" s="275"/>
      <c r="P22" s="275"/>
      <c r="Q22" s="275"/>
      <c r="R22" s="275"/>
      <c r="S22" s="275"/>
      <c r="T22" s="275"/>
      <c r="U22" s="348"/>
      <c r="V22" s="384"/>
      <c r="W22" s="359" t="str">
        <f t="shared" si="3"/>
        <v/>
      </c>
      <c r="X22" s="278"/>
      <c r="Y22" s="278"/>
      <c r="Z22" s="283"/>
      <c r="AA22" s="278"/>
      <c r="AB22" s="278"/>
      <c r="AC22" s="278"/>
      <c r="AD22" s="278"/>
      <c r="AE22" s="281" t="str">
        <f t="shared" si="0"/>
        <v/>
      </c>
      <c r="AF22" s="277" t="str">
        <f t="shared" si="9"/>
        <v/>
      </c>
      <c r="AG22" s="281" t="str">
        <f t="shared" si="1"/>
        <v/>
      </c>
      <c r="AH22" s="360" t="str">
        <f t="shared" si="2"/>
        <v/>
      </c>
    </row>
    <row r="23" spans="1:34" s="1" customFormat="1" ht="13.9" customHeight="1" x14ac:dyDescent="0.25">
      <c r="A23" s="622"/>
      <c r="B23" s="265" t="s">
        <v>67</v>
      </c>
      <c r="C23" s="275"/>
      <c r="D23" s="275"/>
      <c r="E23" s="275"/>
      <c r="F23" s="275"/>
      <c r="G23" s="275"/>
      <c r="H23" s="275"/>
      <c r="I23" s="275"/>
      <c r="J23" s="343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348"/>
      <c r="V23" s="384"/>
      <c r="W23" s="359" t="str">
        <f t="shared" si="3"/>
        <v/>
      </c>
      <c r="X23" s="282" t="str">
        <f>IF($C23=0,"",G23/$C23)</f>
        <v/>
      </c>
      <c r="Y23" s="277" t="str">
        <f t="shared" si="22"/>
        <v/>
      </c>
      <c r="Z23" s="281" t="str">
        <f t="shared" si="4"/>
        <v/>
      </c>
      <c r="AA23" s="277" t="str">
        <f t="shared" si="5"/>
        <v/>
      </c>
      <c r="AB23" s="282" t="str">
        <f t="shared" si="6"/>
        <v/>
      </c>
      <c r="AC23" s="277" t="str">
        <f t="shared" si="7"/>
        <v/>
      </c>
      <c r="AD23" s="277" t="str">
        <f t="shared" si="8"/>
        <v/>
      </c>
      <c r="AE23" s="281" t="str">
        <f t="shared" si="0"/>
        <v/>
      </c>
      <c r="AF23" s="277" t="str">
        <f t="shared" si="9"/>
        <v/>
      </c>
      <c r="AG23" s="281" t="str">
        <f t="shared" si="1"/>
        <v/>
      </c>
      <c r="AH23" s="360" t="str">
        <f t="shared" si="2"/>
        <v/>
      </c>
    </row>
    <row r="24" spans="1:34" s="1" customFormat="1" ht="13.9" customHeight="1" x14ac:dyDescent="0.25">
      <c r="A24" s="622" t="s">
        <v>77</v>
      </c>
      <c r="B24" s="265" t="s">
        <v>66</v>
      </c>
      <c r="C24" s="275"/>
      <c r="D24" s="275"/>
      <c r="E24" s="275"/>
      <c r="F24" s="275"/>
      <c r="G24" s="276"/>
      <c r="H24" s="276"/>
      <c r="I24" s="276"/>
      <c r="J24" s="276"/>
      <c r="K24" s="276"/>
      <c r="L24" s="276"/>
      <c r="M24" s="276"/>
      <c r="N24" s="275"/>
      <c r="O24" s="275"/>
      <c r="P24" s="275"/>
      <c r="Q24" s="275"/>
      <c r="R24" s="275"/>
      <c r="S24" s="275"/>
      <c r="T24" s="275"/>
      <c r="U24" s="348"/>
      <c r="V24" s="384"/>
      <c r="W24" s="359" t="str">
        <f t="shared" ref="W24:X38" si="33">IF($C24=0,"",F24/$C24)</f>
        <v/>
      </c>
      <c r="X24" s="278"/>
      <c r="Y24" s="278"/>
      <c r="Z24" s="283"/>
      <c r="AA24" s="278"/>
      <c r="AB24" s="278"/>
      <c r="AC24" s="278"/>
      <c r="AD24" s="278"/>
      <c r="AE24" s="281" t="str">
        <f t="shared" ref="AE24:AE25" si="34">IF((N24+O24+P24+Q24)=0,"",1-(Q24/(N24+O24+P24+Q24)))</f>
        <v/>
      </c>
      <c r="AF24" s="277" t="str">
        <f t="shared" ref="AF24:AF25" si="35">IF((N24+O24+P24)=0,"",(N24+O24)/(N24+O24+P24))</f>
        <v/>
      </c>
      <c r="AG24" s="281" t="str">
        <f t="shared" ref="AG24:AG25" si="36">IF((R24+S24+T24+U24)=0,"",1-(U24/(R24+S24+T24+U24)))</f>
        <v/>
      </c>
      <c r="AH24" s="360" t="str">
        <f t="shared" ref="AH24:AH25" si="37">IF((R24+S24+T24)=0,"",(S24+R24)/(R24+S24+T24))</f>
        <v/>
      </c>
    </row>
    <row r="25" spans="1:34" s="1" customFormat="1" ht="13.9" customHeight="1" thickBot="1" x14ac:dyDescent="0.3">
      <c r="A25" s="623"/>
      <c r="B25" s="353" t="s">
        <v>67</v>
      </c>
      <c r="C25" s="354"/>
      <c r="D25" s="354"/>
      <c r="E25" s="354"/>
      <c r="F25" s="354"/>
      <c r="G25" s="354"/>
      <c r="H25" s="354"/>
      <c r="I25" s="354"/>
      <c r="J25" s="355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6"/>
      <c r="V25" s="384"/>
      <c r="W25" s="362" t="str">
        <f t="shared" si="33"/>
        <v/>
      </c>
      <c r="X25" s="299" t="str">
        <f t="shared" si="33"/>
        <v/>
      </c>
      <c r="Y25" s="297" t="str">
        <f t="shared" ref="Y25" si="38">IF($G25=0,"",H25/$G25)</f>
        <v/>
      </c>
      <c r="Z25" s="298" t="str">
        <f t="shared" ref="Z25" si="39">IF((I25+K25+L25+M25)=0,"",1-(M25/(I25+K25+L25+M25)))</f>
        <v/>
      </c>
      <c r="AA25" s="297" t="str">
        <f t="shared" si="5"/>
        <v/>
      </c>
      <c r="AB25" s="299" t="str">
        <f t="shared" si="6"/>
        <v/>
      </c>
      <c r="AC25" s="297" t="str">
        <f t="shared" si="7"/>
        <v/>
      </c>
      <c r="AD25" s="297" t="str">
        <f t="shared" si="8"/>
        <v/>
      </c>
      <c r="AE25" s="298" t="str">
        <f t="shared" si="34"/>
        <v/>
      </c>
      <c r="AF25" s="297" t="str">
        <f t="shared" si="35"/>
        <v/>
      </c>
      <c r="AG25" s="298" t="str">
        <f t="shared" si="36"/>
        <v/>
      </c>
      <c r="AH25" s="321" t="str">
        <f t="shared" si="37"/>
        <v/>
      </c>
    </row>
    <row r="26" spans="1:34" ht="13.9" customHeight="1" thickTop="1" x14ac:dyDescent="0.25">
      <c r="A26" s="619" t="s">
        <v>78</v>
      </c>
      <c r="B26" s="308" t="s">
        <v>66</v>
      </c>
      <c r="C26" s="309">
        <f>C16+C18+C20+C22+C24</f>
        <v>0</v>
      </c>
      <c r="D26" s="309">
        <f t="shared" ref="D26:U26" si="40">D16+D18+D20+D22+D24</f>
        <v>0</v>
      </c>
      <c r="E26" s="309">
        <f t="shared" si="40"/>
        <v>0</v>
      </c>
      <c r="F26" s="309">
        <f t="shared" si="40"/>
        <v>0</v>
      </c>
      <c r="G26" s="310">
        <f t="shared" si="40"/>
        <v>0</v>
      </c>
      <c r="H26" s="310">
        <f t="shared" si="40"/>
        <v>0</v>
      </c>
      <c r="I26" s="310">
        <f t="shared" si="40"/>
        <v>0</v>
      </c>
      <c r="J26" s="310">
        <f t="shared" si="40"/>
        <v>0</v>
      </c>
      <c r="K26" s="310">
        <f t="shared" si="40"/>
        <v>0</v>
      </c>
      <c r="L26" s="310">
        <f t="shared" si="40"/>
        <v>0</v>
      </c>
      <c r="M26" s="310">
        <f t="shared" si="40"/>
        <v>0</v>
      </c>
      <c r="N26" s="309">
        <f t="shared" si="40"/>
        <v>0</v>
      </c>
      <c r="O26" s="309">
        <f t="shared" si="40"/>
        <v>0</v>
      </c>
      <c r="P26" s="309">
        <f t="shared" si="40"/>
        <v>0</v>
      </c>
      <c r="Q26" s="309">
        <f t="shared" si="40"/>
        <v>0</v>
      </c>
      <c r="R26" s="309">
        <f t="shared" si="40"/>
        <v>0</v>
      </c>
      <c r="S26" s="309">
        <f t="shared" si="40"/>
        <v>0</v>
      </c>
      <c r="T26" s="309">
        <f t="shared" si="40"/>
        <v>0</v>
      </c>
      <c r="U26" s="352">
        <f t="shared" si="40"/>
        <v>0</v>
      </c>
      <c r="V26" s="385"/>
      <c r="W26" s="367" t="str">
        <f t="shared" si="3"/>
        <v/>
      </c>
      <c r="X26" s="244"/>
      <c r="Y26" s="322"/>
      <c r="Z26" s="334"/>
      <c r="AA26" s="322"/>
      <c r="AB26" s="244"/>
      <c r="AC26" s="322"/>
      <c r="AD26" s="322"/>
      <c r="AE26" s="335" t="str">
        <f t="shared" si="0"/>
        <v/>
      </c>
      <c r="AF26" s="320" t="str">
        <f t="shared" si="9"/>
        <v/>
      </c>
      <c r="AG26" s="335" t="str">
        <f t="shared" si="1"/>
        <v/>
      </c>
      <c r="AH26" s="368" t="str">
        <f t="shared" si="2"/>
        <v/>
      </c>
    </row>
    <row r="27" spans="1:34" ht="13.9" customHeight="1" x14ac:dyDescent="0.25">
      <c r="A27" s="620"/>
      <c r="B27" s="284" t="s">
        <v>67</v>
      </c>
      <c r="C27" s="285">
        <f>C17+C19+C21+C23+C25</f>
        <v>0</v>
      </c>
      <c r="D27" s="285">
        <f t="shared" ref="D27:U27" si="41">D17+D19+D21+D23+D25</f>
        <v>0</v>
      </c>
      <c r="E27" s="285">
        <f t="shared" si="41"/>
        <v>0</v>
      </c>
      <c r="F27" s="285">
        <f t="shared" si="41"/>
        <v>0</v>
      </c>
      <c r="G27" s="285">
        <f t="shared" si="41"/>
        <v>0</v>
      </c>
      <c r="H27" s="285">
        <f t="shared" si="41"/>
        <v>0</v>
      </c>
      <c r="I27" s="285">
        <f t="shared" si="41"/>
        <v>0</v>
      </c>
      <c r="J27" s="285">
        <f t="shared" si="41"/>
        <v>0</v>
      </c>
      <c r="K27" s="285">
        <f t="shared" si="41"/>
        <v>0</v>
      </c>
      <c r="L27" s="285">
        <f t="shared" si="41"/>
        <v>0</v>
      </c>
      <c r="M27" s="285">
        <f t="shared" si="41"/>
        <v>0</v>
      </c>
      <c r="N27" s="285">
        <f t="shared" si="41"/>
        <v>0</v>
      </c>
      <c r="O27" s="285">
        <f t="shared" si="41"/>
        <v>0</v>
      </c>
      <c r="P27" s="285">
        <f t="shared" si="41"/>
        <v>0</v>
      </c>
      <c r="Q27" s="285">
        <f t="shared" si="41"/>
        <v>0</v>
      </c>
      <c r="R27" s="285">
        <f t="shared" si="41"/>
        <v>0</v>
      </c>
      <c r="S27" s="285">
        <f t="shared" si="41"/>
        <v>0</v>
      </c>
      <c r="T27" s="285">
        <f t="shared" si="41"/>
        <v>0</v>
      </c>
      <c r="U27" s="349">
        <f t="shared" si="41"/>
        <v>0</v>
      </c>
      <c r="V27" s="385"/>
      <c r="W27" s="361" t="str">
        <f t="shared" si="3"/>
        <v/>
      </c>
      <c r="X27" s="282" t="str">
        <f t="shared" si="33"/>
        <v/>
      </c>
      <c r="Y27" s="286" t="str">
        <f t="shared" si="22"/>
        <v/>
      </c>
      <c r="Z27" s="337" t="str">
        <f t="shared" si="4"/>
        <v/>
      </c>
      <c r="AA27" s="286" t="str">
        <f t="shared" si="5"/>
        <v/>
      </c>
      <c r="AB27" s="282" t="str">
        <f t="shared" si="6"/>
        <v/>
      </c>
      <c r="AC27" s="286" t="str">
        <f t="shared" si="7"/>
        <v/>
      </c>
      <c r="AD27" s="286" t="str">
        <f t="shared" si="8"/>
        <v/>
      </c>
      <c r="AE27" s="337" t="str">
        <f t="shared" si="0"/>
        <v/>
      </c>
      <c r="AF27" s="286" t="str">
        <f t="shared" si="9"/>
        <v/>
      </c>
      <c r="AG27" s="337" t="str">
        <f t="shared" si="1"/>
        <v/>
      </c>
      <c r="AH27" s="300" t="str">
        <f t="shared" si="2"/>
        <v/>
      </c>
    </row>
    <row r="28" spans="1:34" s="1" customFormat="1" ht="10.9" customHeight="1" thickBot="1" x14ac:dyDescent="0.3">
      <c r="A28" s="621"/>
      <c r="B28" s="290" t="s">
        <v>68</v>
      </c>
      <c r="C28" s="291">
        <f>C26+C27</f>
        <v>0</v>
      </c>
      <c r="D28" s="291">
        <f t="shared" ref="D28:U28" si="42">D26+D27</f>
        <v>0</v>
      </c>
      <c r="E28" s="291">
        <f t="shared" si="42"/>
        <v>0</v>
      </c>
      <c r="F28" s="291">
        <f t="shared" si="42"/>
        <v>0</v>
      </c>
      <c r="G28" s="291">
        <f t="shared" si="42"/>
        <v>0</v>
      </c>
      <c r="H28" s="291">
        <f t="shared" si="42"/>
        <v>0</v>
      </c>
      <c r="I28" s="291">
        <f t="shared" si="42"/>
        <v>0</v>
      </c>
      <c r="J28" s="291">
        <f t="shared" si="42"/>
        <v>0</v>
      </c>
      <c r="K28" s="291">
        <f t="shared" si="42"/>
        <v>0</v>
      </c>
      <c r="L28" s="291">
        <f t="shared" si="42"/>
        <v>0</v>
      </c>
      <c r="M28" s="291">
        <f t="shared" si="42"/>
        <v>0</v>
      </c>
      <c r="N28" s="291">
        <f t="shared" si="42"/>
        <v>0</v>
      </c>
      <c r="O28" s="291">
        <f t="shared" si="42"/>
        <v>0</v>
      </c>
      <c r="P28" s="291">
        <f t="shared" si="42"/>
        <v>0</v>
      </c>
      <c r="Q28" s="291">
        <f t="shared" si="42"/>
        <v>0</v>
      </c>
      <c r="R28" s="291">
        <f t="shared" si="42"/>
        <v>0</v>
      </c>
      <c r="S28" s="291">
        <f t="shared" si="42"/>
        <v>0</v>
      </c>
      <c r="T28" s="291">
        <f t="shared" si="42"/>
        <v>0</v>
      </c>
      <c r="U28" s="350">
        <f t="shared" si="42"/>
        <v>0</v>
      </c>
      <c r="V28" s="386"/>
      <c r="W28" s="369" t="str">
        <f t="shared" si="3"/>
        <v/>
      </c>
      <c r="X28" s="141" t="str">
        <f>IF($C28=0,"",G28/$C27)</f>
        <v/>
      </c>
      <c r="Y28" s="292" t="str">
        <f t="shared" si="22"/>
        <v/>
      </c>
      <c r="Z28" s="293" t="str">
        <f t="shared" si="4"/>
        <v/>
      </c>
      <c r="AA28" s="292" t="str">
        <f t="shared" si="5"/>
        <v/>
      </c>
      <c r="AB28" s="249" t="str">
        <f t="shared" si="6"/>
        <v/>
      </c>
      <c r="AC28" s="292" t="str">
        <f t="shared" si="7"/>
        <v/>
      </c>
      <c r="AD28" s="292" t="str">
        <f>IF(($I28+$K28+$L28)=0,"",($I28+$K28)/($I28+$K28+$L28))</f>
        <v/>
      </c>
      <c r="AE28" s="293" t="str">
        <f t="shared" si="0"/>
        <v/>
      </c>
      <c r="AF28" s="292" t="str">
        <f t="shared" si="9"/>
        <v/>
      </c>
      <c r="AG28" s="293" t="str">
        <f t="shared" si="1"/>
        <v/>
      </c>
      <c r="AH28" s="294" t="str">
        <f t="shared" si="2"/>
        <v/>
      </c>
    </row>
    <row r="29" spans="1:34" s="1" customFormat="1" ht="13.9" customHeight="1" thickTop="1" x14ac:dyDescent="0.25">
      <c r="A29" s="624" t="s">
        <v>79</v>
      </c>
      <c r="B29" s="344" t="s">
        <v>66</v>
      </c>
      <c r="C29" s="345"/>
      <c r="D29" s="345"/>
      <c r="E29" s="345"/>
      <c r="F29" s="345"/>
      <c r="G29" s="346"/>
      <c r="H29" s="346"/>
      <c r="I29" s="346"/>
      <c r="J29" s="346"/>
      <c r="K29" s="346"/>
      <c r="L29" s="346"/>
      <c r="M29" s="346"/>
      <c r="N29" s="345"/>
      <c r="O29" s="345"/>
      <c r="P29" s="345"/>
      <c r="Q29" s="345"/>
      <c r="R29" s="345"/>
      <c r="S29" s="345"/>
      <c r="T29" s="345"/>
      <c r="U29" s="347"/>
      <c r="V29" s="384"/>
      <c r="W29" s="363" t="str">
        <f t="shared" ref="W29:X41" si="43">IF($C29=0,"",F29/$C29)</f>
        <v/>
      </c>
      <c r="X29" s="316"/>
      <c r="Y29" s="316"/>
      <c r="Z29" s="364"/>
      <c r="AA29" s="316"/>
      <c r="AB29" s="316"/>
      <c r="AC29" s="316"/>
      <c r="AD29" s="316"/>
      <c r="AE29" s="365" t="str">
        <f t="shared" ref="AE29:AE41" si="44">IF((N29+O29+P29+Q29)=0,"",1-(Q29/(N29+O29+P29+Q29)))</f>
        <v/>
      </c>
      <c r="AF29" s="315" t="str">
        <f t="shared" ref="AF29:AF41" si="45">IF((N29+O29+P29)=0,"",(N29+O29)/(N29+O29+P29))</f>
        <v/>
      </c>
      <c r="AG29" s="365" t="str">
        <f t="shared" ref="AG29:AG41" si="46">IF((R29+S29+T29+U29)=0,"",1-(U29/(R29+S29+T29+U29)))</f>
        <v/>
      </c>
      <c r="AH29" s="366" t="str">
        <f t="shared" ref="AH29:AH41" si="47">IF((R29+S29+T29)=0,"",(S29+R29)/(R29+S29+T29))</f>
        <v/>
      </c>
    </row>
    <row r="30" spans="1:34" s="1" customFormat="1" ht="13.9" customHeight="1" x14ac:dyDescent="0.25">
      <c r="A30" s="622"/>
      <c r="B30" s="265" t="s">
        <v>67</v>
      </c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348"/>
      <c r="V30" s="384"/>
      <c r="W30" s="359" t="str">
        <f t="shared" si="43"/>
        <v/>
      </c>
      <c r="X30" s="277" t="str">
        <f t="shared" si="33"/>
        <v/>
      </c>
      <c r="Y30" s="277" t="str">
        <f t="shared" ref="Y30:Y41" si="48">IF($G30=0,"",H30/$G30)</f>
        <v/>
      </c>
      <c r="Z30" s="281" t="str">
        <f t="shared" ref="Z30:Z41" si="49">IF((I30+K30+L30+M30)=0,"",1-(M30/(I30+K30+L30+M30)))</f>
        <v/>
      </c>
      <c r="AA30" s="277" t="str">
        <f t="shared" si="5"/>
        <v/>
      </c>
      <c r="AB30" s="282" t="str">
        <f t="shared" si="6"/>
        <v/>
      </c>
      <c r="AC30" s="277" t="str">
        <f t="shared" si="7"/>
        <v/>
      </c>
      <c r="AD30" s="277" t="str">
        <f t="shared" si="8"/>
        <v/>
      </c>
      <c r="AE30" s="281" t="str">
        <f t="shared" si="44"/>
        <v/>
      </c>
      <c r="AF30" s="277" t="str">
        <f t="shared" si="45"/>
        <v/>
      </c>
      <c r="AG30" s="281" t="str">
        <f t="shared" si="46"/>
        <v/>
      </c>
      <c r="AH30" s="360" t="str">
        <f t="shared" si="47"/>
        <v/>
      </c>
    </row>
    <row r="31" spans="1:34" s="1" customFormat="1" ht="13.9" customHeight="1" x14ac:dyDescent="0.25">
      <c r="A31" s="622" t="s">
        <v>266</v>
      </c>
      <c r="B31" s="265" t="s">
        <v>66</v>
      </c>
      <c r="C31" s="275"/>
      <c r="D31" s="275"/>
      <c r="E31" s="275"/>
      <c r="F31" s="275"/>
      <c r="G31" s="276"/>
      <c r="H31" s="276"/>
      <c r="I31" s="276"/>
      <c r="J31" s="276"/>
      <c r="K31" s="276"/>
      <c r="L31" s="276"/>
      <c r="M31" s="276"/>
      <c r="N31" s="275"/>
      <c r="O31" s="275"/>
      <c r="P31" s="275"/>
      <c r="Q31" s="275"/>
      <c r="R31" s="275"/>
      <c r="S31" s="275"/>
      <c r="T31" s="275"/>
      <c r="U31" s="348"/>
      <c r="V31" s="384"/>
      <c r="W31" s="359" t="str">
        <f t="shared" si="43"/>
        <v/>
      </c>
      <c r="X31" s="278"/>
      <c r="Y31" s="278"/>
      <c r="Z31" s="283"/>
      <c r="AA31" s="278"/>
      <c r="AB31" s="278"/>
      <c r="AC31" s="278"/>
      <c r="AD31" s="278"/>
      <c r="AE31" s="281" t="str">
        <f t="shared" si="44"/>
        <v/>
      </c>
      <c r="AF31" s="277" t="str">
        <f t="shared" si="45"/>
        <v/>
      </c>
      <c r="AG31" s="281" t="str">
        <f t="shared" si="46"/>
        <v/>
      </c>
      <c r="AH31" s="360" t="str">
        <f t="shared" si="47"/>
        <v/>
      </c>
    </row>
    <row r="32" spans="1:34" s="1" customFormat="1" ht="13.9" customHeight="1" x14ac:dyDescent="0.25">
      <c r="A32" s="622"/>
      <c r="B32" s="265" t="s">
        <v>67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348"/>
      <c r="V32" s="384"/>
      <c r="W32" s="359" t="str">
        <f t="shared" si="43"/>
        <v/>
      </c>
      <c r="X32" s="277" t="str">
        <f t="shared" si="33"/>
        <v/>
      </c>
      <c r="Y32" s="277" t="str">
        <f t="shared" si="48"/>
        <v/>
      </c>
      <c r="Z32" s="281" t="str">
        <f t="shared" si="49"/>
        <v/>
      </c>
      <c r="AA32" s="277" t="str">
        <f t="shared" si="5"/>
        <v/>
      </c>
      <c r="AB32" s="282" t="str">
        <f t="shared" si="6"/>
        <v/>
      </c>
      <c r="AC32" s="277" t="str">
        <f t="shared" si="7"/>
        <v/>
      </c>
      <c r="AD32" s="277" t="str">
        <f t="shared" si="8"/>
        <v/>
      </c>
      <c r="AE32" s="281" t="str">
        <f t="shared" si="44"/>
        <v/>
      </c>
      <c r="AF32" s="277" t="str">
        <f t="shared" si="45"/>
        <v/>
      </c>
      <c r="AG32" s="281" t="str">
        <f t="shared" si="46"/>
        <v/>
      </c>
      <c r="AH32" s="360" t="str">
        <f t="shared" si="47"/>
        <v/>
      </c>
    </row>
    <row r="33" spans="1:34" s="1" customFormat="1" ht="13.9" customHeight="1" x14ac:dyDescent="0.25">
      <c r="A33" s="622" t="s">
        <v>80</v>
      </c>
      <c r="B33" s="265" t="s">
        <v>66</v>
      </c>
      <c r="C33" s="275"/>
      <c r="D33" s="275"/>
      <c r="E33" s="275"/>
      <c r="F33" s="275"/>
      <c r="G33" s="276"/>
      <c r="H33" s="276"/>
      <c r="I33" s="276"/>
      <c r="J33" s="276"/>
      <c r="K33" s="276"/>
      <c r="L33" s="276"/>
      <c r="M33" s="276"/>
      <c r="N33" s="275"/>
      <c r="O33" s="275"/>
      <c r="P33" s="275"/>
      <c r="Q33" s="275"/>
      <c r="R33" s="275"/>
      <c r="S33" s="275"/>
      <c r="T33" s="275"/>
      <c r="U33" s="348"/>
      <c r="V33" s="384"/>
      <c r="W33" s="359" t="str">
        <f t="shared" si="43"/>
        <v/>
      </c>
      <c r="X33" s="278"/>
      <c r="Y33" s="278"/>
      <c r="Z33" s="283"/>
      <c r="AA33" s="278"/>
      <c r="AB33" s="278"/>
      <c r="AC33" s="278"/>
      <c r="AD33" s="278"/>
      <c r="AE33" s="281" t="str">
        <f t="shared" si="44"/>
        <v/>
      </c>
      <c r="AF33" s="277" t="str">
        <f t="shared" si="45"/>
        <v/>
      </c>
      <c r="AG33" s="281" t="str">
        <f t="shared" si="46"/>
        <v/>
      </c>
      <c r="AH33" s="360" t="str">
        <f t="shared" si="47"/>
        <v/>
      </c>
    </row>
    <row r="34" spans="1:34" s="1" customFormat="1" ht="13.9" customHeight="1" x14ac:dyDescent="0.25">
      <c r="A34" s="622"/>
      <c r="B34" s="265" t="s">
        <v>67</v>
      </c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348"/>
      <c r="V34" s="384"/>
      <c r="W34" s="359" t="str">
        <f t="shared" si="43"/>
        <v/>
      </c>
      <c r="X34" s="277" t="str">
        <f t="shared" si="33"/>
        <v/>
      </c>
      <c r="Y34" s="277" t="str">
        <f t="shared" si="48"/>
        <v/>
      </c>
      <c r="Z34" s="281" t="str">
        <f t="shared" si="49"/>
        <v/>
      </c>
      <c r="AA34" s="277" t="str">
        <f t="shared" si="5"/>
        <v/>
      </c>
      <c r="AB34" s="282" t="str">
        <f t="shared" si="6"/>
        <v/>
      </c>
      <c r="AC34" s="277" t="str">
        <f t="shared" si="7"/>
        <v/>
      </c>
      <c r="AD34" s="277" t="str">
        <f t="shared" si="8"/>
        <v/>
      </c>
      <c r="AE34" s="281" t="str">
        <f t="shared" si="44"/>
        <v/>
      </c>
      <c r="AF34" s="277" t="str">
        <f t="shared" si="45"/>
        <v/>
      </c>
      <c r="AG34" s="281" t="str">
        <f t="shared" si="46"/>
        <v/>
      </c>
      <c r="AH34" s="360" t="str">
        <f t="shared" si="47"/>
        <v/>
      </c>
    </row>
    <row r="35" spans="1:34" s="1" customFormat="1" ht="13.9" customHeight="1" x14ac:dyDescent="0.25">
      <c r="A35" s="622" t="s">
        <v>267</v>
      </c>
      <c r="B35" s="265" t="s">
        <v>66</v>
      </c>
      <c r="C35" s="275"/>
      <c r="D35" s="275"/>
      <c r="E35" s="275"/>
      <c r="F35" s="275"/>
      <c r="G35" s="276"/>
      <c r="H35" s="276"/>
      <c r="I35" s="276"/>
      <c r="J35" s="276"/>
      <c r="K35" s="276"/>
      <c r="L35" s="276"/>
      <c r="M35" s="276"/>
      <c r="N35" s="275"/>
      <c r="O35" s="275"/>
      <c r="P35" s="275"/>
      <c r="Q35" s="275"/>
      <c r="R35" s="275"/>
      <c r="S35" s="275"/>
      <c r="T35" s="275"/>
      <c r="U35" s="348"/>
      <c r="V35" s="384"/>
      <c r="W35" s="359" t="str">
        <f t="shared" si="43"/>
        <v/>
      </c>
      <c r="X35" s="278"/>
      <c r="Y35" s="278"/>
      <c r="Z35" s="283"/>
      <c r="AA35" s="278"/>
      <c r="AB35" s="278"/>
      <c r="AC35" s="278"/>
      <c r="AD35" s="278"/>
      <c r="AE35" s="281" t="str">
        <f t="shared" si="44"/>
        <v/>
      </c>
      <c r="AF35" s="277" t="str">
        <f t="shared" si="45"/>
        <v/>
      </c>
      <c r="AG35" s="281" t="str">
        <f t="shared" si="46"/>
        <v/>
      </c>
      <c r="AH35" s="360" t="str">
        <f t="shared" si="47"/>
        <v/>
      </c>
    </row>
    <row r="36" spans="1:34" s="1" customFormat="1" ht="13.9" customHeight="1" x14ac:dyDescent="0.25">
      <c r="A36" s="622"/>
      <c r="B36" s="265" t="s">
        <v>67</v>
      </c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348"/>
      <c r="V36" s="384"/>
      <c r="W36" s="359" t="str">
        <f t="shared" si="43"/>
        <v/>
      </c>
      <c r="X36" s="277" t="str">
        <f t="shared" si="33"/>
        <v/>
      </c>
      <c r="Y36" s="277" t="str">
        <f t="shared" si="48"/>
        <v/>
      </c>
      <c r="Z36" s="281" t="str">
        <f t="shared" si="49"/>
        <v/>
      </c>
      <c r="AA36" s="277" t="str">
        <f t="shared" si="5"/>
        <v/>
      </c>
      <c r="AB36" s="282" t="str">
        <f t="shared" si="6"/>
        <v/>
      </c>
      <c r="AC36" s="277" t="str">
        <f t="shared" si="7"/>
        <v/>
      </c>
      <c r="AD36" s="277" t="str">
        <f t="shared" si="8"/>
        <v/>
      </c>
      <c r="AE36" s="281" t="str">
        <f t="shared" si="44"/>
        <v/>
      </c>
      <c r="AF36" s="277" t="str">
        <f t="shared" si="45"/>
        <v/>
      </c>
      <c r="AG36" s="281" t="str">
        <f t="shared" si="46"/>
        <v/>
      </c>
      <c r="AH36" s="360" t="str">
        <f t="shared" si="47"/>
        <v/>
      </c>
    </row>
    <row r="37" spans="1:34" s="1" customFormat="1" ht="13.9" customHeight="1" x14ac:dyDescent="0.25">
      <c r="A37" s="622" t="s">
        <v>81</v>
      </c>
      <c r="B37" s="265" t="s">
        <v>66</v>
      </c>
      <c r="C37" s="275"/>
      <c r="D37" s="275"/>
      <c r="E37" s="275"/>
      <c r="F37" s="275"/>
      <c r="G37" s="276"/>
      <c r="H37" s="276"/>
      <c r="I37" s="276"/>
      <c r="J37" s="276"/>
      <c r="K37" s="276"/>
      <c r="L37" s="276"/>
      <c r="M37" s="276"/>
      <c r="N37" s="275"/>
      <c r="O37" s="275"/>
      <c r="P37" s="275"/>
      <c r="Q37" s="275"/>
      <c r="R37" s="275"/>
      <c r="S37" s="275"/>
      <c r="T37" s="275"/>
      <c r="U37" s="348"/>
      <c r="V37" s="384"/>
      <c r="W37" s="359" t="str">
        <f t="shared" si="43"/>
        <v/>
      </c>
      <c r="X37" s="278"/>
      <c r="Y37" s="278"/>
      <c r="Z37" s="283"/>
      <c r="AA37" s="278"/>
      <c r="AB37" s="278"/>
      <c r="AC37" s="278"/>
      <c r="AD37" s="278"/>
      <c r="AE37" s="281" t="str">
        <f t="shared" si="44"/>
        <v/>
      </c>
      <c r="AF37" s="277" t="str">
        <f t="shared" si="45"/>
        <v/>
      </c>
      <c r="AG37" s="281" t="str">
        <f t="shared" si="46"/>
        <v/>
      </c>
      <c r="AH37" s="360" t="str">
        <f t="shared" si="47"/>
        <v/>
      </c>
    </row>
    <row r="38" spans="1:34" s="1" customFormat="1" ht="13.5" customHeight="1" thickBot="1" x14ac:dyDescent="0.3">
      <c r="A38" s="623"/>
      <c r="B38" s="353" t="s">
        <v>67</v>
      </c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6"/>
      <c r="V38" s="384"/>
      <c r="W38" s="362" t="str">
        <f t="shared" si="43"/>
        <v/>
      </c>
      <c r="X38" s="297" t="str">
        <f t="shared" si="33"/>
        <v/>
      </c>
      <c r="Y38" s="297" t="str">
        <f t="shared" si="48"/>
        <v/>
      </c>
      <c r="Z38" s="298" t="str">
        <f t="shared" si="49"/>
        <v/>
      </c>
      <c r="AA38" s="297" t="str">
        <f t="shared" si="5"/>
        <v/>
      </c>
      <c r="AB38" s="299" t="str">
        <f t="shared" si="6"/>
        <v/>
      </c>
      <c r="AC38" s="297" t="str">
        <f t="shared" si="7"/>
        <v/>
      </c>
      <c r="AD38" s="297" t="str">
        <f t="shared" si="8"/>
        <v/>
      </c>
      <c r="AE38" s="298" t="str">
        <f t="shared" si="44"/>
        <v/>
      </c>
      <c r="AF38" s="297" t="str">
        <f t="shared" si="45"/>
        <v/>
      </c>
      <c r="AG38" s="298" t="str">
        <f t="shared" si="46"/>
        <v/>
      </c>
      <c r="AH38" s="321" t="str">
        <f t="shared" si="47"/>
        <v/>
      </c>
    </row>
    <row r="39" spans="1:34" ht="13.9" customHeight="1" thickTop="1" x14ac:dyDescent="0.25">
      <c r="A39" s="619" t="s">
        <v>219</v>
      </c>
      <c r="B39" s="308" t="s">
        <v>66</v>
      </c>
      <c r="C39" s="309">
        <f>C29+C31+C33+C35+C37</f>
        <v>0</v>
      </c>
      <c r="D39" s="309">
        <f t="shared" ref="D39:U39" si="50">D29+D31+D33+D35+D37</f>
        <v>0</v>
      </c>
      <c r="E39" s="309">
        <f t="shared" si="50"/>
        <v>0</v>
      </c>
      <c r="F39" s="309">
        <f t="shared" si="50"/>
        <v>0</v>
      </c>
      <c r="G39" s="310">
        <f t="shared" si="50"/>
        <v>0</v>
      </c>
      <c r="H39" s="310">
        <f t="shared" si="50"/>
        <v>0</v>
      </c>
      <c r="I39" s="310">
        <f t="shared" si="50"/>
        <v>0</v>
      </c>
      <c r="J39" s="310">
        <f t="shared" si="50"/>
        <v>0</v>
      </c>
      <c r="K39" s="310">
        <f t="shared" si="50"/>
        <v>0</v>
      </c>
      <c r="L39" s="310">
        <f t="shared" si="50"/>
        <v>0</v>
      </c>
      <c r="M39" s="310">
        <f t="shared" si="50"/>
        <v>0</v>
      </c>
      <c r="N39" s="309">
        <f t="shared" si="50"/>
        <v>0</v>
      </c>
      <c r="O39" s="309">
        <f t="shared" si="50"/>
        <v>0</v>
      </c>
      <c r="P39" s="309">
        <f t="shared" si="50"/>
        <v>0</v>
      </c>
      <c r="Q39" s="309">
        <f t="shared" si="50"/>
        <v>0</v>
      </c>
      <c r="R39" s="309">
        <f t="shared" si="50"/>
        <v>0</v>
      </c>
      <c r="S39" s="309">
        <f t="shared" si="50"/>
        <v>0</v>
      </c>
      <c r="T39" s="309">
        <f t="shared" si="50"/>
        <v>0</v>
      </c>
      <c r="U39" s="352">
        <f t="shared" si="50"/>
        <v>0</v>
      </c>
      <c r="V39" s="385"/>
      <c r="W39" s="236" t="str">
        <f t="shared" si="43"/>
        <v/>
      </c>
      <c r="X39" s="244"/>
      <c r="Y39" s="244"/>
      <c r="Z39" s="311"/>
      <c r="AA39" s="244"/>
      <c r="AB39" s="244"/>
      <c r="AC39" s="244"/>
      <c r="AD39" s="244"/>
      <c r="AE39" s="237" t="str">
        <f t="shared" si="44"/>
        <v/>
      </c>
      <c r="AF39" s="221" t="str">
        <f t="shared" si="45"/>
        <v/>
      </c>
      <c r="AG39" s="237" t="str">
        <f t="shared" si="46"/>
        <v/>
      </c>
      <c r="AH39" s="238" t="str">
        <f t="shared" si="47"/>
        <v/>
      </c>
    </row>
    <row r="40" spans="1:34" ht="13.9" customHeight="1" x14ac:dyDescent="0.25">
      <c r="A40" s="620"/>
      <c r="B40" s="284" t="s">
        <v>67</v>
      </c>
      <c r="C40" s="285">
        <f>C30+C32+C34+C36+C38</f>
        <v>0</v>
      </c>
      <c r="D40" s="285">
        <f t="shared" ref="D40:U40" si="51">D30+D32+D34+D36+D38</f>
        <v>0</v>
      </c>
      <c r="E40" s="285">
        <f t="shared" si="51"/>
        <v>0</v>
      </c>
      <c r="F40" s="285">
        <f t="shared" si="51"/>
        <v>0</v>
      </c>
      <c r="G40" s="285">
        <f t="shared" si="51"/>
        <v>0</v>
      </c>
      <c r="H40" s="285">
        <f t="shared" si="51"/>
        <v>0</v>
      </c>
      <c r="I40" s="285">
        <f t="shared" si="51"/>
        <v>0</v>
      </c>
      <c r="J40" s="285">
        <f t="shared" si="51"/>
        <v>0</v>
      </c>
      <c r="K40" s="285">
        <f t="shared" si="51"/>
        <v>0</v>
      </c>
      <c r="L40" s="285">
        <f t="shared" si="51"/>
        <v>0</v>
      </c>
      <c r="M40" s="285">
        <f t="shared" si="51"/>
        <v>0</v>
      </c>
      <c r="N40" s="285">
        <f t="shared" si="51"/>
        <v>0</v>
      </c>
      <c r="O40" s="285">
        <f t="shared" si="51"/>
        <v>0</v>
      </c>
      <c r="P40" s="285">
        <f t="shared" si="51"/>
        <v>0</v>
      </c>
      <c r="Q40" s="285">
        <f t="shared" si="51"/>
        <v>0</v>
      </c>
      <c r="R40" s="285">
        <f t="shared" si="51"/>
        <v>0</v>
      </c>
      <c r="S40" s="285">
        <f t="shared" si="51"/>
        <v>0</v>
      </c>
      <c r="T40" s="285">
        <f t="shared" si="51"/>
        <v>0</v>
      </c>
      <c r="U40" s="349">
        <f t="shared" si="51"/>
        <v>0</v>
      </c>
      <c r="V40" s="385"/>
      <c r="W40" s="359" t="str">
        <f t="shared" si="43"/>
        <v/>
      </c>
      <c r="X40" s="277" t="str">
        <f t="shared" si="43"/>
        <v/>
      </c>
      <c r="Y40" s="277" t="str">
        <f t="shared" si="48"/>
        <v/>
      </c>
      <c r="Z40" s="281" t="str">
        <f t="shared" si="49"/>
        <v/>
      </c>
      <c r="AA40" s="277" t="str">
        <f t="shared" si="5"/>
        <v/>
      </c>
      <c r="AB40" s="282" t="str">
        <f t="shared" si="6"/>
        <v/>
      </c>
      <c r="AC40" s="277" t="str">
        <f t="shared" si="7"/>
        <v/>
      </c>
      <c r="AD40" s="277" t="str">
        <f t="shared" si="8"/>
        <v/>
      </c>
      <c r="AE40" s="281" t="str">
        <f t="shared" si="44"/>
        <v/>
      </c>
      <c r="AF40" s="277" t="str">
        <f t="shared" si="45"/>
        <v/>
      </c>
      <c r="AG40" s="281" t="str">
        <f t="shared" si="46"/>
        <v/>
      </c>
      <c r="AH40" s="360" t="str">
        <f t="shared" si="47"/>
        <v/>
      </c>
    </row>
    <row r="41" spans="1:34" s="1" customFormat="1" ht="10.9" customHeight="1" thickBot="1" x14ac:dyDescent="0.3">
      <c r="A41" s="621"/>
      <c r="B41" s="290" t="s">
        <v>68</v>
      </c>
      <c r="C41" s="291">
        <f>C39+C40</f>
        <v>0</v>
      </c>
      <c r="D41" s="291">
        <f t="shared" ref="D41:V41" si="52">D39+D40</f>
        <v>0</v>
      </c>
      <c r="E41" s="291">
        <f t="shared" si="52"/>
        <v>0</v>
      </c>
      <c r="F41" s="291">
        <f t="shared" si="52"/>
        <v>0</v>
      </c>
      <c r="G41" s="291">
        <f t="shared" si="52"/>
        <v>0</v>
      </c>
      <c r="H41" s="291">
        <f t="shared" si="52"/>
        <v>0</v>
      </c>
      <c r="I41" s="291">
        <f t="shared" si="52"/>
        <v>0</v>
      </c>
      <c r="J41" s="291">
        <f t="shared" si="52"/>
        <v>0</v>
      </c>
      <c r="K41" s="291">
        <f t="shared" si="52"/>
        <v>0</v>
      </c>
      <c r="L41" s="291">
        <f t="shared" si="52"/>
        <v>0</v>
      </c>
      <c r="M41" s="291">
        <f t="shared" si="52"/>
        <v>0</v>
      </c>
      <c r="N41" s="291">
        <f t="shared" si="52"/>
        <v>0</v>
      </c>
      <c r="O41" s="291">
        <f t="shared" si="52"/>
        <v>0</v>
      </c>
      <c r="P41" s="291">
        <f t="shared" si="52"/>
        <v>0</v>
      </c>
      <c r="Q41" s="291">
        <f t="shared" si="52"/>
        <v>0</v>
      </c>
      <c r="R41" s="291">
        <f t="shared" si="52"/>
        <v>0</v>
      </c>
      <c r="S41" s="291">
        <f t="shared" si="52"/>
        <v>0</v>
      </c>
      <c r="T41" s="291">
        <f t="shared" si="52"/>
        <v>0</v>
      </c>
      <c r="U41" s="350">
        <f t="shared" si="52"/>
        <v>0</v>
      </c>
      <c r="V41" s="386">
        <f t="shared" si="52"/>
        <v>0</v>
      </c>
      <c r="W41" s="247" t="str">
        <f t="shared" si="43"/>
        <v/>
      </c>
      <c r="X41" s="141" t="str">
        <f>IF($C41=0,"",G41/$C40)</f>
        <v/>
      </c>
      <c r="Y41" s="141" t="str">
        <f t="shared" si="48"/>
        <v/>
      </c>
      <c r="Z41" s="248" t="str">
        <f t="shared" si="49"/>
        <v/>
      </c>
      <c r="AA41" s="141" t="str">
        <f t="shared" si="5"/>
        <v/>
      </c>
      <c r="AB41" s="249" t="str">
        <f t="shared" si="6"/>
        <v/>
      </c>
      <c r="AC41" s="141" t="str">
        <f t="shared" si="7"/>
        <v/>
      </c>
      <c r="AD41" s="141" t="str">
        <f t="shared" si="8"/>
        <v/>
      </c>
      <c r="AE41" s="248" t="str">
        <f t="shared" si="44"/>
        <v/>
      </c>
      <c r="AF41" s="141" t="str">
        <f t="shared" si="45"/>
        <v/>
      </c>
      <c r="AG41" s="248" t="str">
        <f t="shared" si="46"/>
        <v/>
      </c>
      <c r="AH41" s="250" t="str">
        <f t="shared" si="47"/>
        <v/>
      </c>
    </row>
    <row r="42" spans="1:34" ht="15.75" thickTop="1" x14ac:dyDescent="0.25"/>
  </sheetData>
  <mergeCells count="26">
    <mergeCell ref="Y1:Y2"/>
    <mergeCell ref="A2:B2"/>
    <mergeCell ref="A3:A4"/>
    <mergeCell ref="A5:A6"/>
    <mergeCell ref="C1:C2"/>
    <mergeCell ref="F1:F2"/>
    <mergeCell ref="E1:E2"/>
    <mergeCell ref="D1:D2"/>
    <mergeCell ref="X1:X2"/>
    <mergeCell ref="A13:A15"/>
    <mergeCell ref="W1:W2"/>
    <mergeCell ref="A11:A12"/>
    <mergeCell ref="A16:A17"/>
    <mergeCell ref="A18:A19"/>
    <mergeCell ref="A9:A10"/>
    <mergeCell ref="A7:A8"/>
    <mergeCell ref="A39:A41"/>
    <mergeCell ref="A37:A38"/>
    <mergeCell ref="A20:A21"/>
    <mergeCell ref="A24:A25"/>
    <mergeCell ref="A29:A30"/>
    <mergeCell ref="A31:A32"/>
    <mergeCell ref="A33:A34"/>
    <mergeCell ref="A22:A23"/>
    <mergeCell ref="A26:A28"/>
    <mergeCell ref="A35:A36"/>
  </mergeCells>
  <printOptions horizontalCentered="1" verticalCentered="1"/>
  <pageMargins left="0.19685039370078741" right="0.15748031496062992" top="0.59055118110236227" bottom="0.23622047244094491" header="0.15748031496062992" footer="0.19685039370078741"/>
  <pageSetup paperSize="8" scale="77" orientation="landscape" r:id="rId1"/>
  <headerFooter>
    <oddHeader>&amp;C&amp;"-,Gras"TABLEAU DE BORD DE L'APPRENTISSAGE 
Filière 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80"/>
  <sheetViews>
    <sheetView showGridLines="0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2578125" defaultRowHeight="15" x14ac:dyDescent="0.25"/>
  <cols>
    <col min="1" max="1" width="47" style="31" customWidth="1"/>
    <col min="2" max="2" width="12.85546875" style="1" customWidth="1"/>
    <col min="3" max="3" width="7.28515625" customWidth="1"/>
    <col min="4" max="4" width="9" customWidth="1"/>
    <col min="5" max="5" width="7.28515625" customWidth="1"/>
    <col min="6" max="9" width="6.7109375" customWidth="1"/>
    <col min="10" max="21" width="6.7109375" style="1" customWidth="1"/>
    <col min="22" max="22" width="1.7109375" style="1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  <col min="35" max="16384" width="11.42578125" style="1"/>
  </cols>
  <sheetData>
    <row r="1" spans="1:34" customFormat="1" ht="26.45" customHeight="1" x14ac:dyDescent="0.25">
      <c r="A1" s="29" t="str">
        <f>Couverture!F12</f>
        <v>Année 2024-2025</v>
      </c>
      <c r="B1" s="28"/>
      <c r="C1" s="632" t="s">
        <v>40</v>
      </c>
      <c r="D1" s="632" t="s">
        <v>41</v>
      </c>
      <c r="E1" s="632" t="s">
        <v>42</v>
      </c>
      <c r="F1" s="632" t="s">
        <v>43</v>
      </c>
      <c r="G1" s="27" t="s">
        <v>44</v>
      </c>
      <c r="H1" s="26"/>
      <c r="I1" s="25" t="s">
        <v>45</v>
      </c>
      <c r="J1" s="25"/>
      <c r="K1" s="25"/>
      <c r="L1" s="25"/>
      <c r="M1" s="24"/>
      <c r="N1" s="23" t="s">
        <v>46</v>
      </c>
      <c r="O1" s="22"/>
      <c r="P1" s="22"/>
      <c r="Q1" s="21"/>
      <c r="R1" s="20" t="s">
        <v>47</v>
      </c>
      <c r="S1" s="20"/>
      <c r="T1" s="20"/>
      <c r="U1" s="20"/>
      <c r="V1" s="379"/>
      <c r="W1" s="625" t="s">
        <v>48</v>
      </c>
      <c r="X1" s="625" t="s">
        <v>49</v>
      </c>
      <c r="Y1" s="625" t="s">
        <v>50</v>
      </c>
      <c r="Z1" s="19" t="s">
        <v>45</v>
      </c>
      <c r="AA1" s="18"/>
      <c r="AB1" s="18"/>
      <c r="AC1" s="17"/>
      <c r="AD1" s="17"/>
      <c r="AE1" s="16" t="s">
        <v>51</v>
      </c>
      <c r="AF1" s="15"/>
      <c r="AG1" s="16"/>
      <c r="AH1" s="15"/>
    </row>
    <row r="2" spans="1:34" customFormat="1" ht="54" customHeight="1" thickBot="1" x14ac:dyDescent="0.3">
      <c r="A2" s="630" t="str">
        <f>Couverture!B12</f>
        <v xml:space="preserve">             CMA FORMATION TARBES</v>
      </c>
      <c r="B2" s="631"/>
      <c r="C2" s="633"/>
      <c r="D2" s="633"/>
      <c r="E2" s="633"/>
      <c r="F2" s="633"/>
      <c r="G2" s="38" t="s">
        <v>52</v>
      </c>
      <c r="H2" s="38" t="s">
        <v>53</v>
      </c>
      <c r="I2" s="38" t="s">
        <v>54</v>
      </c>
      <c r="J2" s="38" t="s">
        <v>55</v>
      </c>
      <c r="K2" s="38" t="s">
        <v>56</v>
      </c>
      <c r="L2" s="38" t="s">
        <v>57</v>
      </c>
      <c r="M2" s="38" t="s">
        <v>58</v>
      </c>
      <c r="N2" s="52" t="s">
        <v>59</v>
      </c>
      <c r="O2" s="53" t="s">
        <v>60</v>
      </c>
      <c r="P2" s="53" t="s">
        <v>61</v>
      </c>
      <c r="Q2" s="53" t="s">
        <v>58</v>
      </c>
      <c r="R2" s="52" t="s">
        <v>59</v>
      </c>
      <c r="S2" s="53" t="s">
        <v>60</v>
      </c>
      <c r="T2" s="53" t="s">
        <v>61</v>
      </c>
      <c r="U2" s="53" t="s">
        <v>58</v>
      </c>
      <c r="V2" s="379"/>
      <c r="W2" s="626"/>
      <c r="X2" s="626"/>
      <c r="Y2" s="626"/>
      <c r="Z2" s="74" t="s">
        <v>32</v>
      </c>
      <c r="AA2" s="37" t="s">
        <v>23</v>
      </c>
      <c r="AB2" s="37" t="s">
        <v>62</v>
      </c>
      <c r="AC2" s="37" t="s">
        <v>63</v>
      </c>
      <c r="AD2" s="75" t="s">
        <v>29</v>
      </c>
      <c r="AE2" s="76" t="s">
        <v>32</v>
      </c>
      <c r="AF2" s="77" t="s">
        <v>64</v>
      </c>
      <c r="AG2" s="76" t="s">
        <v>32</v>
      </c>
      <c r="AH2" s="77" t="s">
        <v>65</v>
      </c>
    </row>
    <row r="3" spans="1:34" ht="13.9" customHeight="1" thickTop="1" x14ac:dyDescent="0.25">
      <c r="A3" s="636" t="s">
        <v>82</v>
      </c>
      <c r="B3" s="137" t="s">
        <v>66</v>
      </c>
      <c r="C3" s="163"/>
      <c r="D3" s="163"/>
      <c r="E3" s="163"/>
      <c r="F3" s="163"/>
      <c r="G3" s="162"/>
      <c r="H3" s="162"/>
      <c r="I3" s="162"/>
      <c r="J3" s="162"/>
      <c r="K3" s="162"/>
      <c r="L3" s="162"/>
      <c r="M3" s="162"/>
      <c r="N3" s="163"/>
      <c r="O3" s="163"/>
      <c r="P3" s="163"/>
      <c r="Q3" s="163"/>
      <c r="R3" s="163"/>
      <c r="S3" s="163"/>
      <c r="T3" s="163"/>
      <c r="U3" s="164"/>
      <c r="V3" s="380"/>
      <c r="W3" s="110" t="str">
        <f t="shared" ref="W3:X50" si="0">IF($C3=0,"",F3/$C3)</f>
        <v/>
      </c>
      <c r="X3" s="109"/>
      <c r="Y3" s="109"/>
      <c r="Z3" s="177"/>
      <c r="AA3" s="109"/>
      <c r="AB3" s="109"/>
      <c r="AC3" s="109"/>
      <c r="AD3" s="109"/>
      <c r="AE3" s="178" t="str">
        <f t="shared" ref="AE3:AE50" si="1">IF((N3+O3+P3+Q3)=0,"",1-(Q3/(N3+O3+P3+Q3)))</f>
        <v/>
      </c>
      <c r="AF3" s="155" t="str">
        <f t="shared" ref="AF3:AF50" si="2">IF((N3+O3+P3)=0,"",(N3+O3)/(N3+O3+P3))</f>
        <v/>
      </c>
      <c r="AG3" s="178" t="str">
        <f t="shared" ref="AG3:AG50" si="3">IF((R3+S3+T3+U3)=0,"",1-(U3/(R3+S3+T3+U3)))</f>
        <v/>
      </c>
      <c r="AH3" s="111" t="str">
        <f t="shared" ref="AH3:AH50" si="4">IF((R3+S3+T3)=0,"",(S3+R3)/(R3+S3+T3))</f>
        <v/>
      </c>
    </row>
    <row r="4" spans="1:34" ht="13.9" customHeight="1" x14ac:dyDescent="0.25">
      <c r="A4" s="635"/>
      <c r="B4" s="204" t="s">
        <v>67</v>
      </c>
      <c r="C4" s="165">
        <v>2</v>
      </c>
      <c r="D4" s="165"/>
      <c r="E4" s="165"/>
      <c r="F4" s="165"/>
      <c r="G4" s="165">
        <v>2</v>
      </c>
      <c r="H4" s="165">
        <v>2</v>
      </c>
      <c r="I4" s="165"/>
      <c r="J4" s="165">
        <v>2</v>
      </c>
      <c r="K4" s="165">
        <v>1</v>
      </c>
      <c r="L4" s="165"/>
      <c r="M4" s="165"/>
      <c r="N4" s="165"/>
      <c r="O4" s="165"/>
      <c r="P4" s="165"/>
      <c r="Q4" s="165">
        <v>2</v>
      </c>
      <c r="R4" s="165"/>
      <c r="S4" s="165"/>
      <c r="T4" s="165"/>
      <c r="U4" s="166"/>
      <c r="V4" s="380"/>
      <c r="W4" s="112">
        <f t="shared" si="0"/>
        <v>0</v>
      </c>
      <c r="X4" s="6">
        <f t="shared" si="0"/>
        <v>1</v>
      </c>
      <c r="Y4" s="6">
        <f t="shared" ref="Y4:Y50" si="5">IF($G4=0,"",H4/$G4)</f>
        <v>1</v>
      </c>
      <c r="Z4" s="7">
        <f t="shared" ref="Z4:Z50" si="6">IF((I4+K4+L4+M4)=0,"",1-(M4/(I4+K4+L4+M4)))</f>
        <v>1</v>
      </c>
      <c r="AA4" s="6">
        <f t="shared" ref="AA4:AA64" si="7">IF(AND((($I4+$K4+$L4)=0),($I4=0)),"",$I4/($I4+$L4+$K4))</f>
        <v>0</v>
      </c>
      <c r="AB4" s="147" t="e">
        <f t="shared" ref="AB4:AB64" si="8">IF(AND((($I4+$K4+$L4)=0),($I4=0)),"",$J4/($I4))</f>
        <v>#DIV/0!</v>
      </c>
      <c r="AC4" s="6">
        <f t="shared" ref="AC4:AC64" si="9">IF(AND((($I4+$K4+$L4)=0),($K4=0)),"",$K4/($K4+$L4+$I4))</f>
        <v>1</v>
      </c>
      <c r="AD4" s="6">
        <f t="shared" ref="AD4:AD50" si="10">IF(($I4+$K4+$L4)=0,"",($I4+$K4)/($I4+$K4+$L4))</f>
        <v>1</v>
      </c>
      <c r="AE4" s="7">
        <f t="shared" si="1"/>
        <v>0</v>
      </c>
      <c r="AF4" s="6" t="str">
        <f t="shared" si="2"/>
        <v/>
      </c>
      <c r="AG4" s="7" t="str">
        <f t="shared" si="3"/>
        <v/>
      </c>
      <c r="AH4" s="113" t="str">
        <f t="shared" si="4"/>
        <v/>
      </c>
    </row>
    <row r="5" spans="1:34" ht="13.9" customHeight="1" x14ac:dyDescent="0.25">
      <c r="A5" s="634" t="s">
        <v>83</v>
      </c>
      <c r="B5" s="196" t="s">
        <v>66</v>
      </c>
      <c r="C5" s="168"/>
      <c r="D5" s="168"/>
      <c r="E5" s="168"/>
      <c r="F5" s="168"/>
      <c r="G5" s="167"/>
      <c r="H5" s="167"/>
      <c r="I5" s="167"/>
      <c r="J5" s="167"/>
      <c r="K5" s="167"/>
      <c r="L5" s="167"/>
      <c r="M5" s="167"/>
      <c r="N5" s="168"/>
      <c r="O5" s="168"/>
      <c r="P5" s="168"/>
      <c r="Q5" s="168"/>
      <c r="R5" s="168"/>
      <c r="S5" s="168"/>
      <c r="T5" s="168"/>
      <c r="U5" s="169"/>
      <c r="V5" s="380"/>
      <c r="W5" s="118" t="str">
        <f>IF($C5=0,"",F5/$C5)</f>
        <v/>
      </c>
      <c r="X5" s="11"/>
      <c r="Y5" s="11"/>
      <c r="Z5" s="13"/>
      <c r="AA5" s="12"/>
      <c r="AB5" s="11"/>
      <c r="AC5" s="12"/>
      <c r="AD5" s="12"/>
      <c r="AE5" s="10" t="str">
        <f>IF((N5+O5+P5+Q5)=0,"",1-(Q5/(N5+O5+P5+Q5)))</f>
        <v/>
      </c>
      <c r="AF5" s="9" t="str">
        <f>IF((N5+O5+P5)=0,"",(N5+O5)/(N5+O5+P5))</f>
        <v/>
      </c>
      <c r="AG5" s="10" t="str">
        <f>IF((R5+S5+T5+U5)=0,"",1-(U5/(R5+S5+T5+U5)))</f>
        <v/>
      </c>
      <c r="AH5" s="115" t="str">
        <f>IF((R5+S5+T5)=0,"",(S5+R5)/(R5+S5+T5))</f>
        <v/>
      </c>
    </row>
    <row r="6" spans="1:34" ht="13.9" customHeight="1" x14ac:dyDescent="0.25">
      <c r="A6" s="635"/>
      <c r="B6" s="195" t="s">
        <v>67</v>
      </c>
      <c r="C6" s="165">
        <v>1</v>
      </c>
      <c r="D6" s="165"/>
      <c r="E6" s="165"/>
      <c r="F6" s="165">
        <v>1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6"/>
      <c r="V6" s="380"/>
      <c r="W6" s="112">
        <f>IF($C6=0,"",F6/$C6)</f>
        <v>1</v>
      </c>
      <c r="X6" s="6">
        <f t="shared" si="0"/>
        <v>0</v>
      </c>
      <c r="Y6" s="6" t="str">
        <f>IF($G6=0,"",H6/$G6)</f>
        <v/>
      </c>
      <c r="Z6" s="7" t="str">
        <f>IF((I6+K6+L6+M6)=0,"",1-(M6/(I6+K6+L6+M6)))</f>
        <v/>
      </c>
      <c r="AA6" s="6" t="str">
        <f>IF(AND((($I6+$K6+$L6)=0),($I6=0)),"",$I6/($I6+$L6+$K6))</f>
        <v/>
      </c>
      <c r="AB6" s="147" t="str">
        <f t="shared" si="8"/>
        <v/>
      </c>
      <c r="AC6" s="6" t="str">
        <f>IF(AND((($I6+$K6+$L6)=0),($K6=0)),"",$K6/($K6+$L6+$I6))</f>
        <v/>
      </c>
      <c r="AD6" s="8" t="str">
        <f>IF(($I6+$K6+$L6)=0,"",($I6+$K6)/($I6+$K6+$L6))</f>
        <v/>
      </c>
      <c r="AE6" s="7" t="str">
        <f>IF((N6+O6+P6+Q6)=0,"",1-(Q6/(N6+O6+P6+Q6)))</f>
        <v/>
      </c>
      <c r="AF6" s="6" t="str">
        <f>IF((N6+O6+P6)=0,"",(N6+O6)/(N6+O6+P6))</f>
        <v/>
      </c>
      <c r="AG6" s="7" t="str">
        <f>IF((R6+S6+T6+U6)=0,"",1-(U6/(R6+S6+T6+U6)))</f>
        <v/>
      </c>
      <c r="AH6" s="113" t="str">
        <f>IF((R6+S6+T6)=0,"",(S6+R6)/(R6+S6+T6))</f>
        <v/>
      </c>
    </row>
    <row r="7" spans="1:34" ht="13.9" customHeight="1" x14ac:dyDescent="0.25">
      <c r="A7" s="634" t="s">
        <v>268</v>
      </c>
      <c r="B7" s="196" t="s">
        <v>66</v>
      </c>
      <c r="C7" s="168"/>
      <c r="D7" s="168"/>
      <c r="E7" s="168"/>
      <c r="F7" s="168"/>
      <c r="G7" s="167"/>
      <c r="H7" s="167"/>
      <c r="I7" s="167"/>
      <c r="J7" s="167"/>
      <c r="K7" s="167"/>
      <c r="L7" s="167"/>
      <c r="M7" s="167"/>
      <c r="N7" s="168"/>
      <c r="O7" s="168"/>
      <c r="P7" s="168"/>
      <c r="Q7" s="168"/>
      <c r="R7" s="168"/>
      <c r="S7" s="168"/>
      <c r="T7" s="168"/>
      <c r="U7" s="169"/>
      <c r="V7" s="380"/>
      <c r="W7" s="114" t="str">
        <f>IF($C7=0,"",F7/$C7)</f>
        <v/>
      </c>
      <c r="X7" s="11"/>
      <c r="Y7" s="11"/>
      <c r="Z7" s="13"/>
      <c r="AA7" s="12"/>
      <c r="AB7" s="11"/>
      <c r="AC7" s="12"/>
      <c r="AD7" s="11"/>
      <c r="AE7" s="10" t="str">
        <f>IF((N7+O7+P7+Q7)=0,"",1-(Q7/(N7+O7+P7+Q7)))</f>
        <v/>
      </c>
      <c r="AF7" s="9" t="str">
        <f>IF((N7+O7+P7)=0,"",(N7+O7)/(N7+O7+P7))</f>
        <v/>
      </c>
      <c r="AG7" s="10" t="str">
        <f>IF((R7+S7+T7+U7)=0,"",1-(U7/(R7+S7+T7+U7)))</f>
        <v/>
      </c>
      <c r="AH7" s="115" t="str">
        <f>IF((R7+S7+T7)=0,"",(S7+R7)/(R7+S7+T7))</f>
        <v/>
      </c>
    </row>
    <row r="8" spans="1:34" ht="13.9" customHeight="1" x14ac:dyDescent="0.25">
      <c r="A8" s="635"/>
      <c r="B8" s="195" t="s">
        <v>67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/>
      <c r="V8" s="380"/>
      <c r="W8" s="112" t="str">
        <f t="shared" si="0"/>
        <v/>
      </c>
      <c r="X8" s="6" t="str">
        <f t="shared" si="0"/>
        <v/>
      </c>
      <c r="Y8" s="6" t="str">
        <f t="shared" si="5"/>
        <v/>
      </c>
      <c r="Z8" s="7" t="str">
        <f t="shared" si="6"/>
        <v/>
      </c>
      <c r="AA8" s="6" t="str">
        <f t="shared" si="7"/>
        <v/>
      </c>
      <c r="AB8" s="147" t="str">
        <f t="shared" si="8"/>
        <v/>
      </c>
      <c r="AC8" s="6" t="str">
        <f t="shared" si="9"/>
        <v/>
      </c>
      <c r="AD8" s="8" t="str">
        <f t="shared" si="10"/>
        <v/>
      </c>
      <c r="AE8" s="7" t="str">
        <f t="shared" si="1"/>
        <v/>
      </c>
      <c r="AF8" s="6" t="str">
        <f t="shared" si="2"/>
        <v/>
      </c>
      <c r="AG8" s="7" t="str">
        <f t="shared" si="3"/>
        <v/>
      </c>
      <c r="AH8" s="113" t="str">
        <f t="shared" si="4"/>
        <v/>
      </c>
    </row>
    <row r="9" spans="1:34" ht="13.9" customHeight="1" x14ac:dyDescent="0.25">
      <c r="A9" s="634" t="s">
        <v>84</v>
      </c>
      <c r="B9" s="196" t="s">
        <v>66</v>
      </c>
      <c r="C9" s="168"/>
      <c r="D9" s="168"/>
      <c r="E9" s="168"/>
      <c r="F9" s="168"/>
      <c r="G9" s="167"/>
      <c r="H9" s="167"/>
      <c r="I9" s="167"/>
      <c r="J9" s="167"/>
      <c r="K9" s="167"/>
      <c r="L9" s="167"/>
      <c r="M9" s="167"/>
      <c r="N9" s="168"/>
      <c r="O9" s="168"/>
      <c r="P9" s="168"/>
      <c r="Q9" s="168"/>
      <c r="R9" s="168"/>
      <c r="S9" s="168"/>
      <c r="T9" s="168"/>
      <c r="U9" s="169"/>
      <c r="V9" s="380"/>
      <c r="W9" s="114" t="str">
        <f t="shared" ref="W9:W10" si="11">IF($C9=0,"",F9/$C9)</f>
        <v/>
      </c>
      <c r="X9" s="11"/>
      <c r="Y9" s="11"/>
      <c r="Z9" s="13"/>
      <c r="AA9" s="12"/>
      <c r="AB9" s="11"/>
      <c r="AC9" s="12"/>
      <c r="AD9" s="11"/>
      <c r="AE9" s="10" t="str">
        <f t="shared" ref="AE9:AE10" si="12">IF((N9+O9+P9+Q9)=0,"",1-(Q9/(N9+O9+P9+Q9)))</f>
        <v/>
      </c>
      <c r="AF9" s="9" t="str">
        <f t="shared" ref="AF9:AF10" si="13">IF((N9+O9+P9)=0,"",(N9+O9)/(N9+O9+P9))</f>
        <v/>
      </c>
      <c r="AG9" s="10" t="str">
        <f t="shared" ref="AG9:AG10" si="14">IF((R9+S9+T9+U9)=0,"",1-(U9/(R9+S9+T9+U9)))</f>
        <v/>
      </c>
      <c r="AH9" s="115" t="str">
        <f t="shared" ref="AH9:AH10" si="15">IF((R9+S9+T9)=0,"",(S9+R9)/(R9+S9+T9))</f>
        <v/>
      </c>
    </row>
    <row r="10" spans="1:34" ht="13.9" customHeight="1" thickBot="1" x14ac:dyDescent="0.3">
      <c r="A10" s="637"/>
      <c r="B10" s="204" t="s">
        <v>67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1"/>
      <c r="V10" s="380"/>
      <c r="W10" s="116" t="str">
        <f t="shared" si="11"/>
        <v/>
      </c>
      <c r="X10" s="105" t="str">
        <f t="shared" si="0"/>
        <v/>
      </c>
      <c r="Y10" s="105" t="str">
        <f t="shared" ref="Y10" si="16">IF($G10=0,"",H10/$G10)</f>
        <v/>
      </c>
      <c r="Z10" s="106" t="str">
        <f t="shared" ref="Z10" si="17">IF((I10+K10+L10+M10)=0,"",1-(M10/(I10+K10+L10+M10)))</f>
        <v/>
      </c>
      <c r="AA10" s="8" t="str">
        <f t="shared" si="7"/>
        <v/>
      </c>
      <c r="AB10" s="370" t="str">
        <f t="shared" si="8"/>
        <v/>
      </c>
      <c r="AC10" s="8" t="str">
        <f t="shared" si="9"/>
        <v/>
      </c>
      <c r="AD10" s="8" t="str">
        <f t="shared" si="10"/>
        <v/>
      </c>
      <c r="AE10" s="106" t="str">
        <f t="shared" si="12"/>
        <v/>
      </c>
      <c r="AF10" s="105" t="str">
        <f t="shared" si="13"/>
        <v/>
      </c>
      <c r="AG10" s="106" t="str">
        <f t="shared" si="14"/>
        <v/>
      </c>
      <c r="AH10" s="117" t="str">
        <f t="shared" si="15"/>
        <v/>
      </c>
    </row>
    <row r="11" spans="1:34" ht="13.9" customHeight="1" thickTop="1" x14ac:dyDescent="0.25">
      <c r="A11" s="638" t="s">
        <v>85</v>
      </c>
      <c r="B11" s="119" t="s">
        <v>66</v>
      </c>
      <c r="C11" s="139">
        <f>C3+C5+C7+C9</f>
        <v>0</v>
      </c>
      <c r="D11" s="139">
        <f t="shared" ref="D11:U11" si="18">D3+D5+D7+D9</f>
        <v>0</v>
      </c>
      <c r="E11" s="139">
        <f t="shared" si="18"/>
        <v>0</v>
      </c>
      <c r="F11" s="139">
        <f t="shared" si="18"/>
        <v>0</v>
      </c>
      <c r="G11" s="139">
        <f t="shared" si="18"/>
        <v>0</v>
      </c>
      <c r="H11" s="139">
        <f t="shared" si="18"/>
        <v>0</v>
      </c>
      <c r="I11" s="139">
        <f t="shared" si="18"/>
        <v>0</v>
      </c>
      <c r="J11" s="139">
        <f t="shared" si="18"/>
        <v>0</v>
      </c>
      <c r="K11" s="139">
        <f t="shared" si="18"/>
        <v>0</v>
      </c>
      <c r="L11" s="139">
        <f t="shared" si="18"/>
        <v>0</v>
      </c>
      <c r="M11" s="139">
        <f t="shared" si="18"/>
        <v>0</v>
      </c>
      <c r="N11" s="139">
        <f t="shared" si="18"/>
        <v>0</v>
      </c>
      <c r="O11" s="139">
        <f t="shared" si="18"/>
        <v>0</v>
      </c>
      <c r="P11" s="139">
        <f t="shared" si="18"/>
        <v>0</v>
      </c>
      <c r="Q11" s="139">
        <f t="shared" si="18"/>
        <v>0</v>
      </c>
      <c r="R11" s="139">
        <f t="shared" si="18"/>
        <v>0</v>
      </c>
      <c r="S11" s="139">
        <f t="shared" si="18"/>
        <v>0</v>
      </c>
      <c r="T11" s="139">
        <f t="shared" si="18"/>
        <v>0</v>
      </c>
      <c r="U11" s="139">
        <f t="shared" si="18"/>
        <v>0</v>
      </c>
      <c r="V11" s="381"/>
      <c r="W11" s="64" t="str">
        <f t="shared" si="0"/>
        <v/>
      </c>
      <c r="X11" s="109"/>
      <c r="Y11" s="65"/>
      <c r="Z11" s="107"/>
      <c r="AA11" s="109"/>
      <c r="AB11" s="109"/>
      <c r="AC11" s="109"/>
      <c r="AD11" s="65"/>
      <c r="AE11" s="108" t="str">
        <f t="shared" si="1"/>
        <v/>
      </c>
      <c r="AF11" s="66" t="str">
        <f t="shared" si="2"/>
        <v/>
      </c>
      <c r="AG11" s="108" t="str">
        <f t="shared" si="3"/>
        <v/>
      </c>
      <c r="AH11" s="67" t="str">
        <f t="shared" si="4"/>
        <v/>
      </c>
    </row>
    <row r="12" spans="1:34" ht="13.9" customHeight="1" thickBot="1" x14ac:dyDescent="0.3">
      <c r="A12" s="639"/>
      <c r="B12" s="373" t="s">
        <v>67</v>
      </c>
      <c r="C12" s="374">
        <f>C4+C6+C8+C10</f>
        <v>3</v>
      </c>
      <c r="D12" s="374">
        <f t="shared" ref="D12:U12" si="19">D4+D6+D8+D10</f>
        <v>0</v>
      </c>
      <c r="E12" s="374">
        <f t="shared" si="19"/>
        <v>0</v>
      </c>
      <c r="F12" s="374">
        <f t="shared" si="19"/>
        <v>1</v>
      </c>
      <c r="G12" s="374">
        <f t="shared" si="19"/>
        <v>2</v>
      </c>
      <c r="H12" s="374">
        <f t="shared" si="19"/>
        <v>2</v>
      </c>
      <c r="I12" s="374">
        <f t="shared" si="19"/>
        <v>0</v>
      </c>
      <c r="J12" s="374">
        <f t="shared" si="19"/>
        <v>2</v>
      </c>
      <c r="K12" s="374">
        <f t="shared" si="19"/>
        <v>1</v>
      </c>
      <c r="L12" s="374">
        <f t="shared" si="19"/>
        <v>0</v>
      </c>
      <c r="M12" s="374">
        <f t="shared" si="19"/>
        <v>0</v>
      </c>
      <c r="N12" s="374">
        <f t="shared" si="19"/>
        <v>0</v>
      </c>
      <c r="O12" s="374">
        <f t="shared" si="19"/>
        <v>0</v>
      </c>
      <c r="P12" s="374">
        <f t="shared" si="19"/>
        <v>0</v>
      </c>
      <c r="Q12" s="374">
        <f t="shared" si="19"/>
        <v>2</v>
      </c>
      <c r="R12" s="374">
        <f t="shared" si="19"/>
        <v>0</v>
      </c>
      <c r="S12" s="374">
        <f t="shared" si="19"/>
        <v>0</v>
      </c>
      <c r="T12" s="374">
        <f t="shared" si="19"/>
        <v>0</v>
      </c>
      <c r="U12" s="374">
        <f t="shared" si="19"/>
        <v>0</v>
      </c>
      <c r="V12" s="380"/>
      <c r="W12" s="375">
        <f t="shared" si="0"/>
        <v>0.33333333333333331</v>
      </c>
      <c r="X12" s="105">
        <f t="shared" si="0"/>
        <v>0.66666666666666663</v>
      </c>
      <c r="Y12" s="376">
        <f t="shared" si="5"/>
        <v>1</v>
      </c>
      <c r="Z12" s="377">
        <f t="shared" si="6"/>
        <v>1</v>
      </c>
      <c r="AA12" s="8">
        <f t="shared" si="7"/>
        <v>0</v>
      </c>
      <c r="AB12" s="370" t="e">
        <f t="shared" si="8"/>
        <v>#DIV/0!</v>
      </c>
      <c r="AC12" s="8">
        <f t="shared" si="9"/>
        <v>1</v>
      </c>
      <c r="AD12" s="376">
        <f t="shared" si="10"/>
        <v>1</v>
      </c>
      <c r="AE12" s="377">
        <f t="shared" si="1"/>
        <v>0</v>
      </c>
      <c r="AF12" s="376" t="str">
        <f t="shared" si="2"/>
        <v/>
      </c>
      <c r="AG12" s="377" t="str">
        <f t="shared" si="3"/>
        <v/>
      </c>
      <c r="AH12" s="378" t="str">
        <f t="shared" si="4"/>
        <v/>
      </c>
    </row>
    <row r="13" spans="1:34" ht="12.75" customHeight="1" thickTop="1" thickBot="1" x14ac:dyDescent="0.3">
      <c r="A13" s="640"/>
      <c r="B13" s="61" t="s">
        <v>68</v>
      </c>
      <c r="C13" s="4">
        <f>C11+C12</f>
        <v>3</v>
      </c>
      <c r="D13" s="4">
        <f t="shared" ref="D13:U13" si="20">D11+D12</f>
        <v>0</v>
      </c>
      <c r="E13" s="4">
        <f t="shared" si="20"/>
        <v>0</v>
      </c>
      <c r="F13" s="4">
        <f t="shared" si="20"/>
        <v>1</v>
      </c>
      <c r="G13" s="4">
        <f t="shared" si="20"/>
        <v>2</v>
      </c>
      <c r="H13" s="4">
        <f t="shared" si="20"/>
        <v>2</v>
      </c>
      <c r="I13" s="4">
        <f t="shared" si="20"/>
        <v>0</v>
      </c>
      <c r="J13" s="4">
        <f t="shared" si="20"/>
        <v>2</v>
      </c>
      <c r="K13" s="4">
        <f t="shared" si="20"/>
        <v>1</v>
      </c>
      <c r="L13" s="4">
        <f t="shared" si="20"/>
        <v>0</v>
      </c>
      <c r="M13" s="4">
        <f t="shared" si="20"/>
        <v>0</v>
      </c>
      <c r="N13" s="4">
        <f t="shared" si="20"/>
        <v>0</v>
      </c>
      <c r="O13" s="4">
        <f t="shared" si="20"/>
        <v>0</v>
      </c>
      <c r="P13" s="4">
        <f t="shared" si="20"/>
        <v>0</v>
      </c>
      <c r="Q13" s="4">
        <f t="shared" si="20"/>
        <v>2</v>
      </c>
      <c r="R13" s="4">
        <f t="shared" si="20"/>
        <v>0</v>
      </c>
      <c r="S13" s="4">
        <f t="shared" si="20"/>
        <v>0</v>
      </c>
      <c r="T13" s="4">
        <f t="shared" si="20"/>
        <v>0</v>
      </c>
      <c r="U13" s="62">
        <f t="shared" si="20"/>
        <v>0</v>
      </c>
      <c r="V13" s="382"/>
      <c r="W13" s="70">
        <f t="shared" si="0"/>
        <v>0.33333333333333331</v>
      </c>
      <c r="X13" s="179">
        <f>IF($C13=0,"",G13/$C12)</f>
        <v>0.66666666666666663</v>
      </c>
      <c r="Y13" s="71">
        <f t="shared" si="5"/>
        <v>1</v>
      </c>
      <c r="Z13" s="72">
        <f t="shared" si="6"/>
        <v>1</v>
      </c>
      <c r="AA13" s="35">
        <f t="shared" si="7"/>
        <v>0</v>
      </c>
      <c r="AB13" s="179" t="e">
        <f t="shared" si="8"/>
        <v>#DIV/0!</v>
      </c>
      <c r="AC13" s="35">
        <f t="shared" si="9"/>
        <v>1</v>
      </c>
      <c r="AD13" s="71">
        <f t="shared" si="10"/>
        <v>1</v>
      </c>
      <c r="AE13" s="72">
        <f t="shared" si="1"/>
        <v>0</v>
      </c>
      <c r="AF13" s="71" t="str">
        <f t="shared" si="2"/>
        <v/>
      </c>
      <c r="AG13" s="72" t="str">
        <f t="shared" si="3"/>
        <v/>
      </c>
      <c r="AH13" s="73" t="str">
        <f t="shared" si="4"/>
        <v/>
      </c>
    </row>
    <row r="14" spans="1:34" ht="13.9" customHeight="1" thickTop="1" x14ac:dyDescent="0.25">
      <c r="A14" s="637" t="s">
        <v>220</v>
      </c>
      <c r="B14" s="202" t="s">
        <v>66</v>
      </c>
      <c r="C14" s="371"/>
      <c r="D14" s="371"/>
      <c r="E14" s="371"/>
      <c r="F14" s="371"/>
      <c r="G14" s="174"/>
      <c r="H14" s="174"/>
      <c r="I14" s="174"/>
      <c r="J14" s="174"/>
      <c r="K14" s="174"/>
      <c r="L14" s="174"/>
      <c r="M14" s="174"/>
      <c r="N14" s="371"/>
      <c r="O14" s="371"/>
      <c r="P14" s="371"/>
      <c r="Q14" s="371"/>
      <c r="R14" s="371"/>
      <c r="S14" s="371"/>
      <c r="T14" s="371"/>
      <c r="U14" s="372"/>
      <c r="V14" s="380"/>
      <c r="W14" s="118" t="str">
        <f>IF($C14=0,"",F14/$C14)</f>
        <v/>
      </c>
      <c r="X14" s="12"/>
      <c r="Y14" s="12"/>
      <c r="Z14" s="13"/>
      <c r="AA14" s="12"/>
      <c r="AB14" s="12"/>
      <c r="AC14" s="12"/>
      <c r="AD14" s="12"/>
      <c r="AE14" s="10" t="str">
        <f>IF((N14+O14+P14+Q14)=0,"",1-(Q14/(N14+O14+P14+Q14)))</f>
        <v/>
      </c>
      <c r="AF14" s="9" t="str">
        <f>IF((N14+O14+P14)=0,"",(N14+O14)/(N14+O14+P14))</f>
        <v/>
      </c>
      <c r="AG14" s="10" t="str">
        <f>IF((R14+S14+T14+U14)=0,"",1-(U14/(R14+S14+T14+U14)))</f>
        <v/>
      </c>
      <c r="AH14" s="115" t="str">
        <f>IF((R14+S14+T14)=0,"",(S14+R14)/(R14+S14+T14))</f>
        <v/>
      </c>
    </row>
    <row r="15" spans="1:34" ht="13.9" customHeight="1" x14ac:dyDescent="0.25">
      <c r="A15" s="643"/>
      <c r="B15" s="195" t="s">
        <v>67</v>
      </c>
      <c r="C15" s="165"/>
      <c r="D15" s="165"/>
      <c r="E15" s="165"/>
      <c r="F15" s="165"/>
      <c r="G15" s="165"/>
      <c r="H15" s="165"/>
      <c r="I15" s="165"/>
      <c r="J15" s="173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6"/>
      <c r="V15" s="380"/>
      <c r="W15" s="112" t="str">
        <f>IF($C15=0,"",F15/$C15)</f>
        <v/>
      </c>
      <c r="X15" s="147" t="str">
        <f t="shared" si="0"/>
        <v/>
      </c>
      <c r="Y15" s="6" t="str">
        <f>IF($G15=0,"",H15/$G15)</f>
        <v/>
      </c>
      <c r="Z15" s="7" t="str">
        <f>IF((I15+K15+L15+M15)=0,"",1-(M15/(I15+K15+L15+M15)))</f>
        <v/>
      </c>
      <c r="AA15" s="6" t="str">
        <f t="shared" si="7"/>
        <v/>
      </c>
      <c r="AB15" s="147" t="str">
        <f t="shared" si="8"/>
        <v/>
      </c>
      <c r="AC15" s="6" t="str">
        <f t="shared" si="9"/>
        <v/>
      </c>
      <c r="AD15" s="6" t="str">
        <f>IF(($I15+$K15+$L15)=0,"",($I15+$K15)/($I15+$K15+$L15))</f>
        <v/>
      </c>
      <c r="AE15" s="7" t="str">
        <f>IF((N15+O15+P15+Q15)=0,"",1-(Q15/(N15+O15+P15+Q15)))</f>
        <v/>
      </c>
      <c r="AF15" s="6" t="str">
        <f>IF((N15+O15+P15)=0,"",(N15+O15)/(N15+O15+P15))</f>
        <v/>
      </c>
      <c r="AG15" s="7" t="str">
        <f>IF((R15+S15+T15+U15)=0,"",1-(U15/(R15+S15+T15+U15)))</f>
        <v/>
      </c>
      <c r="AH15" s="113" t="str">
        <f>IF((R15+S15+T15)=0,"",(S15+R15)/(R15+S15+T15))</f>
        <v/>
      </c>
    </row>
    <row r="16" spans="1:34" ht="13.9" customHeight="1" x14ac:dyDescent="0.25">
      <c r="A16" s="634" t="s">
        <v>86</v>
      </c>
      <c r="B16" s="196" t="s">
        <v>66</v>
      </c>
      <c r="C16" s="168"/>
      <c r="D16" s="168"/>
      <c r="E16" s="168"/>
      <c r="F16" s="168"/>
      <c r="G16" s="167"/>
      <c r="H16" s="167"/>
      <c r="I16" s="167"/>
      <c r="J16" s="167"/>
      <c r="K16" s="167"/>
      <c r="L16" s="167"/>
      <c r="M16" s="167"/>
      <c r="N16" s="168"/>
      <c r="O16" s="168"/>
      <c r="P16" s="168"/>
      <c r="Q16" s="168"/>
      <c r="R16" s="168"/>
      <c r="S16" s="168"/>
      <c r="T16" s="168"/>
      <c r="U16" s="169"/>
      <c r="V16" s="380"/>
      <c r="W16" s="114" t="str">
        <f t="shared" si="0"/>
        <v/>
      </c>
      <c r="X16" s="11"/>
      <c r="Y16" s="11"/>
      <c r="Z16" s="13"/>
      <c r="AA16" s="12"/>
      <c r="AB16" s="11"/>
      <c r="AC16" s="12"/>
      <c r="AD16" s="11"/>
      <c r="AE16" s="10" t="str">
        <f t="shared" si="1"/>
        <v/>
      </c>
      <c r="AF16" s="9" t="str">
        <f t="shared" si="2"/>
        <v/>
      </c>
      <c r="AG16" s="10" t="str">
        <f t="shared" si="3"/>
        <v/>
      </c>
      <c r="AH16" s="115" t="str">
        <f t="shared" si="4"/>
        <v/>
      </c>
    </row>
    <row r="17" spans="1:34" ht="11.25" customHeight="1" x14ac:dyDescent="0.25">
      <c r="A17" s="635"/>
      <c r="B17" s="195" t="s">
        <v>67</v>
      </c>
      <c r="C17" s="165"/>
      <c r="D17" s="165"/>
      <c r="E17" s="165"/>
      <c r="F17" s="165"/>
      <c r="G17" s="165"/>
      <c r="H17" s="165"/>
      <c r="I17" s="165"/>
      <c r="J17" s="173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6"/>
      <c r="V17" s="380"/>
      <c r="W17" s="112" t="str">
        <f t="shared" si="0"/>
        <v/>
      </c>
      <c r="X17" s="147" t="str">
        <f t="shared" si="0"/>
        <v/>
      </c>
      <c r="Y17" s="6" t="str">
        <f t="shared" si="5"/>
        <v/>
      </c>
      <c r="Z17" s="7" t="str">
        <f t="shared" si="6"/>
        <v/>
      </c>
      <c r="AA17" s="6" t="str">
        <f t="shared" si="7"/>
        <v/>
      </c>
      <c r="AB17" s="147" t="str">
        <f t="shared" si="8"/>
        <v/>
      </c>
      <c r="AC17" s="6" t="str">
        <f t="shared" si="9"/>
        <v/>
      </c>
      <c r="AD17" s="8" t="str">
        <f t="shared" si="10"/>
        <v/>
      </c>
      <c r="AE17" s="7" t="str">
        <f t="shared" si="1"/>
        <v/>
      </c>
      <c r="AF17" s="6" t="str">
        <f t="shared" si="2"/>
        <v/>
      </c>
      <c r="AG17" s="7" t="str">
        <f t="shared" si="3"/>
        <v/>
      </c>
      <c r="AH17" s="113" t="str">
        <f t="shared" si="4"/>
        <v/>
      </c>
    </row>
    <row r="18" spans="1:34" ht="13.9" customHeight="1" x14ac:dyDescent="0.25">
      <c r="A18" s="637" t="s">
        <v>221</v>
      </c>
      <c r="B18" s="202" t="s">
        <v>66</v>
      </c>
      <c r="C18" s="168"/>
      <c r="D18" s="168"/>
      <c r="E18" s="168"/>
      <c r="F18" s="168"/>
      <c r="G18" s="167"/>
      <c r="H18" s="167"/>
      <c r="I18" s="167"/>
      <c r="J18" s="167"/>
      <c r="K18" s="167"/>
      <c r="L18" s="167"/>
      <c r="M18" s="167"/>
      <c r="N18" s="168"/>
      <c r="O18" s="168"/>
      <c r="P18" s="168"/>
      <c r="Q18" s="168"/>
      <c r="R18" s="168"/>
      <c r="S18" s="168"/>
      <c r="T18" s="168"/>
      <c r="U18" s="169"/>
      <c r="V18" s="380"/>
      <c r="W18" s="118" t="str">
        <f>IF($C18=0,"",F18/$C18)</f>
        <v/>
      </c>
      <c r="X18" s="11"/>
      <c r="Y18" s="12"/>
      <c r="Z18" s="13"/>
      <c r="AA18" s="12"/>
      <c r="AB18" s="11"/>
      <c r="AC18" s="12"/>
      <c r="AD18" s="12"/>
      <c r="AE18" s="10" t="str">
        <f>IF((N18+O18+P18+Q18)=0,"",1-(Q18/(N18+O18+P18+Q18)))</f>
        <v/>
      </c>
      <c r="AF18" s="9" t="str">
        <f>IF((N18+O18+P18)=0,"",(N18+O18)/(N18+O18+P18))</f>
        <v/>
      </c>
      <c r="AG18" s="10" t="str">
        <f>IF((R18+S18+T18+U18)=0,"",1-(U18/(R18+S18+T18+U18)))</f>
        <v/>
      </c>
      <c r="AH18" s="115" t="str">
        <f>IF((R18+S18+T18)=0,"",(S18+R18)/(R18+S18+T18))</f>
        <v/>
      </c>
    </row>
    <row r="19" spans="1:34" ht="13.9" customHeight="1" x14ac:dyDescent="0.25">
      <c r="A19" s="635"/>
      <c r="B19" s="195" t="s">
        <v>67</v>
      </c>
      <c r="C19" s="165">
        <v>9</v>
      </c>
      <c r="D19" s="165"/>
      <c r="E19" s="165">
        <v>2</v>
      </c>
      <c r="F19" s="165">
        <v>2</v>
      </c>
      <c r="G19" s="165">
        <v>8</v>
      </c>
      <c r="H19" s="165">
        <v>7</v>
      </c>
      <c r="I19" s="165">
        <v>6</v>
      </c>
      <c r="J19" s="173">
        <v>5</v>
      </c>
      <c r="K19" s="165">
        <v>3</v>
      </c>
      <c r="L19" s="165"/>
      <c r="M19" s="165"/>
      <c r="N19" s="165">
        <v>6</v>
      </c>
      <c r="O19" s="165"/>
      <c r="P19" s="165"/>
      <c r="Q19" s="165">
        <v>2</v>
      </c>
      <c r="R19" s="165"/>
      <c r="S19" s="165"/>
      <c r="T19" s="165"/>
      <c r="U19" s="166"/>
      <c r="V19" s="380"/>
      <c r="W19" s="112">
        <f>IF($C19=0,"",F19/$C19)</f>
        <v>0.22222222222222221</v>
      </c>
      <c r="X19" s="147">
        <f>IF($C19=0,"",G19/$C19)</f>
        <v>0.88888888888888884</v>
      </c>
      <c r="Y19" s="6">
        <f>IF($G19=0,"",H19/$G19)</f>
        <v>0.875</v>
      </c>
      <c r="Z19" s="7">
        <f>IF((I19+K19+L19+M19)=0,"",1-(M19/(I19+K19+L19+M19)))</f>
        <v>1</v>
      </c>
      <c r="AA19" s="6">
        <f>IF(AND((($I19+$K19+$L19)=0),($I19=0)),"",$I19/($I19+$L19+$K19))</f>
        <v>0.66666666666666663</v>
      </c>
      <c r="AB19" s="147">
        <f>IF(AND((($I19+$K19+$L19)=0),($I19=0)),"",$J19/($I19))</f>
        <v>0.83333333333333337</v>
      </c>
      <c r="AC19" s="6">
        <f>IF(AND((($I19+$K19+$L19)=0),($K19=0)),"",$K19/($K19+$L19+$I19))</f>
        <v>0.33333333333333331</v>
      </c>
      <c r="AD19" s="8">
        <f>IF(($I19+$K19+$L19)=0,"",($I19+$K19)/($I19+$K19+$L19))</f>
        <v>1</v>
      </c>
      <c r="AE19" s="7">
        <f>IF((N19+O19+P19+Q19)=0,"",1-(Q19/(N19+O19+P19+Q19)))</f>
        <v>0.75</v>
      </c>
      <c r="AF19" s="6">
        <f>IF((N19+O19+P19)=0,"",(N19+O19)/(N19+O19+P19))</f>
        <v>1</v>
      </c>
      <c r="AG19" s="7" t="str">
        <f>IF((R19+S19+T19+U19)=0,"",1-(U19/(R19+S19+T19+U19)))</f>
        <v/>
      </c>
      <c r="AH19" s="113" t="str">
        <f>IF((R19+S19+T19)=0,"",(S19+R19)/(R19+S19+T19))</f>
        <v/>
      </c>
    </row>
    <row r="20" spans="1:34" ht="13.9" customHeight="1" x14ac:dyDescent="0.25">
      <c r="A20" s="634" t="s">
        <v>87</v>
      </c>
      <c r="B20" s="196" t="s">
        <v>66</v>
      </c>
      <c r="C20" s="168"/>
      <c r="D20" s="168"/>
      <c r="E20" s="168"/>
      <c r="F20" s="168"/>
      <c r="G20" s="167"/>
      <c r="H20" s="167"/>
      <c r="I20" s="167"/>
      <c r="J20" s="167"/>
      <c r="K20" s="167"/>
      <c r="L20" s="167"/>
      <c r="M20" s="167"/>
      <c r="N20" s="168"/>
      <c r="O20" s="168"/>
      <c r="P20" s="168"/>
      <c r="Q20" s="168"/>
      <c r="R20" s="168"/>
      <c r="S20" s="168"/>
      <c r="T20" s="168"/>
      <c r="U20" s="169"/>
      <c r="V20" s="380"/>
      <c r="W20" s="114" t="str">
        <f t="shared" si="0"/>
        <v/>
      </c>
      <c r="X20" s="11"/>
      <c r="Y20" s="11"/>
      <c r="Z20" s="13"/>
      <c r="AA20" s="12"/>
      <c r="AB20" s="11"/>
      <c r="AC20" s="12"/>
      <c r="AD20" s="11"/>
      <c r="AE20" s="10" t="str">
        <f t="shared" si="1"/>
        <v/>
      </c>
      <c r="AF20" s="9" t="str">
        <f t="shared" si="2"/>
        <v/>
      </c>
      <c r="AG20" s="10" t="str">
        <f t="shared" si="3"/>
        <v/>
      </c>
      <c r="AH20" s="115" t="str">
        <f t="shared" si="4"/>
        <v/>
      </c>
    </row>
    <row r="21" spans="1:34" ht="12" customHeight="1" x14ac:dyDescent="0.25">
      <c r="A21" s="635"/>
      <c r="B21" s="195" t="s">
        <v>67</v>
      </c>
      <c r="C21" s="165"/>
      <c r="D21" s="165"/>
      <c r="E21" s="165"/>
      <c r="F21" s="165"/>
      <c r="G21" s="165"/>
      <c r="H21" s="165"/>
      <c r="I21" s="165"/>
      <c r="J21" s="173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/>
      <c r="V21" s="380"/>
      <c r="W21" s="112" t="str">
        <f t="shared" si="0"/>
        <v/>
      </c>
      <c r="X21" s="147" t="str">
        <f t="shared" ref="X21" si="21">IF($C21=0,"",G21/$C21)</f>
        <v/>
      </c>
      <c r="Y21" s="6" t="str">
        <f t="shared" si="5"/>
        <v/>
      </c>
      <c r="Z21" s="7" t="str">
        <f t="shared" si="6"/>
        <v/>
      </c>
      <c r="AA21" s="6" t="str">
        <f t="shared" si="7"/>
        <v/>
      </c>
      <c r="AB21" s="147" t="str">
        <f t="shared" si="8"/>
        <v/>
      </c>
      <c r="AC21" s="6" t="str">
        <f t="shared" si="9"/>
        <v/>
      </c>
      <c r="AD21" s="8" t="str">
        <f t="shared" si="10"/>
        <v/>
      </c>
      <c r="AE21" s="7" t="str">
        <f t="shared" si="1"/>
        <v/>
      </c>
      <c r="AF21" s="6" t="str">
        <f t="shared" si="2"/>
        <v/>
      </c>
      <c r="AG21" s="7" t="str">
        <f t="shared" si="3"/>
        <v/>
      </c>
      <c r="AH21" s="113" t="str">
        <f t="shared" si="4"/>
        <v/>
      </c>
    </row>
    <row r="22" spans="1:34" ht="13.9" customHeight="1" x14ac:dyDescent="0.25">
      <c r="A22" s="634" t="s">
        <v>88</v>
      </c>
      <c r="B22" s="196" t="s">
        <v>66</v>
      </c>
      <c r="C22" s="168"/>
      <c r="D22" s="168"/>
      <c r="E22" s="168"/>
      <c r="F22" s="168"/>
      <c r="G22" s="167"/>
      <c r="H22" s="167"/>
      <c r="I22" s="167"/>
      <c r="J22" s="167"/>
      <c r="K22" s="167"/>
      <c r="L22" s="167"/>
      <c r="M22" s="167"/>
      <c r="N22" s="168"/>
      <c r="O22" s="168"/>
      <c r="P22" s="168"/>
      <c r="Q22" s="168"/>
      <c r="R22" s="168"/>
      <c r="S22" s="168"/>
      <c r="T22" s="168"/>
      <c r="U22" s="169"/>
      <c r="V22" s="380"/>
      <c r="W22" s="114" t="str">
        <f t="shared" ref="W22:W23" si="22">IF($C22=0,"",F22/$C22)</f>
        <v/>
      </c>
      <c r="X22" s="11"/>
      <c r="Y22" s="11"/>
      <c r="Z22" s="13"/>
      <c r="AA22" s="12"/>
      <c r="AB22" s="11"/>
      <c r="AC22" s="12"/>
      <c r="AD22" s="11"/>
      <c r="AE22" s="10" t="str">
        <f t="shared" ref="AE22:AE23" si="23">IF((N22+O22+P22+Q22)=0,"",1-(Q22/(N22+O22+P22+Q22)))</f>
        <v/>
      </c>
      <c r="AF22" s="9" t="str">
        <f t="shared" ref="AF22:AF23" si="24">IF((N22+O22+P22)=0,"",(N22+O22)/(N22+O22+P22))</f>
        <v/>
      </c>
      <c r="AG22" s="10" t="str">
        <f t="shared" ref="AG22:AG23" si="25">IF((R22+S22+T22+U22)=0,"",1-(U22/(R22+S22+T22+U22)))</f>
        <v/>
      </c>
      <c r="AH22" s="115" t="str">
        <f t="shared" ref="AH22:AH23" si="26">IF((R22+S22+T22)=0,"",(S22+R22)/(R22+S22+T22))</f>
        <v/>
      </c>
    </row>
    <row r="23" spans="1:34" ht="12" customHeight="1" x14ac:dyDescent="0.25">
      <c r="A23" s="635"/>
      <c r="B23" s="195" t="s">
        <v>67</v>
      </c>
      <c r="C23" s="165"/>
      <c r="D23" s="165"/>
      <c r="E23" s="165"/>
      <c r="F23" s="165"/>
      <c r="G23" s="165"/>
      <c r="H23" s="165"/>
      <c r="I23" s="165"/>
      <c r="J23" s="173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6"/>
      <c r="V23" s="380"/>
      <c r="W23" s="112" t="str">
        <f t="shared" si="22"/>
        <v/>
      </c>
      <c r="X23" s="147" t="str">
        <f t="shared" si="0"/>
        <v/>
      </c>
      <c r="Y23" s="6" t="str">
        <f t="shared" ref="Y23" si="27">IF($G23=0,"",H23/$G23)</f>
        <v/>
      </c>
      <c r="Z23" s="7" t="str">
        <f t="shared" ref="Z23" si="28">IF((I23+K23+L23+M23)=0,"",1-(M23/(I23+K23+L23+M23)))</f>
        <v/>
      </c>
      <c r="AA23" s="6" t="str">
        <f t="shared" si="7"/>
        <v/>
      </c>
      <c r="AB23" s="147" t="str">
        <f t="shared" si="8"/>
        <v/>
      </c>
      <c r="AC23" s="6" t="str">
        <f t="shared" si="9"/>
        <v/>
      </c>
      <c r="AD23" s="8" t="str">
        <f t="shared" si="10"/>
        <v/>
      </c>
      <c r="AE23" s="7" t="str">
        <f t="shared" si="23"/>
        <v/>
      </c>
      <c r="AF23" s="6" t="str">
        <f t="shared" si="24"/>
        <v/>
      </c>
      <c r="AG23" s="7" t="str">
        <f t="shared" si="25"/>
        <v/>
      </c>
      <c r="AH23" s="113" t="str">
        <f t="shared" si="26"/>
        <v/>
      </c>
    </row>
    <row r="24" spans="1:34" ht="13.9" customHeight="1" x14ac:dyDescent="0.25">
      <c r="A24" s="634" t="s">
        <v>89</v>
      </c>
      <c r="B24" s="196" t="s">
        <v>66</v>
      </c>
      <c r="C24" s="168"/>
      <c r="D24" s="168"/>
      <c r="E24" s="168"/>
      <c r="F24" s="168"/>
      <c r="G24" s="167"/>
      <c r="H24" s="167"/>
      <c r="I24" s="167"/>
      <c r="J24" s="167"/>
      <c r="K24" s="167"/>
      <c r="L24" s="167"/>
      <c r="M24" s="167"/>
      <c r="N24" s="168"/>
      <c r="O24" s="168"/>
      <c r="P24" s="168"/>
      <c r="Q24" s="168"/>
      <c r="R24" s="168"/>
      <c r="S24" s="168"/>
      <c r="T24" s="168"/>
      <c r="U24" s="169"/>
      <c r="V24" s="380"/>
      <c r="W24" s="114" t="str">
        <f t="shared" ref="W24:W25" si="29">IF($C24=0,"",F24/$C24)</f>
        <v/>
      </c>
      <c r="X24" s="11"/>
      <c r="Y24" s="11"/>
      <c r="Z24" s="13"/>
      <c r="AA24" s="12"/>
      <c r="AB24" s="11"/>
      <c r="AC24" s="12"/>
      <c r="AD24" s="11"/>
      <c r="AE24" s="10" t="str">
        <f t="shared" ref="AE24:AE25" si="30">IF((N24+O24+P24+Q24)=0,"",1-(Q24/(N24+O24+P24+Q24)))</f>
        <v/>
      </c>
      <c r="AF24" s="9" t="str">
        <f t="shared" ref="AF24:AF25" si="31">IF((N24+O24+P24)=0,"",(N24+O24)/(N24+O24+P24))</f>
        <v/>
      </c>
      <c r="AG24" s="10" t="str">
        <f t="shared" ref="AG24:AG25" si="32">IF((R24+S24+T24+U24)=0,"",1-(U24/(R24+S24+T24+U24)))</f>
        <v/>
      </c>
      <c r="AH24" s="115" t="str">
        <f t="shared" ref="AH24:AH25" si="33">IF((R24+S24+T24)=0,"",(S24+R24)/(R24+S24+T24))</f>
        <v/>
      </c>
    </row>
    <row r="25" spans="1:34" ht="12" customHeight="1" x14ac:dyDescent="0.25">
      <c r="A25" s="635"/>
      <c r="B25" s="195" t="s">
        <v>67</v>
      </c>
      <c r="C25" s="165"/>
      <c r="D25" s="165"/>
      <c r="E25" s="165"/>
      <c r="F25" s="165"/>
      <c r="G25" s="165"/>
      <c r="H25" s="165"/>
      <c r="I25" s="165"/>
      <c r="J25" s="173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6"/>
      <c r="V25" s="380"/>
      <c r="W25" s="112" t="str">
        <f t="shared" si="29"/>
        <v/>
      </c>
      <c r="X25" s="147" t="str">
        <f t="shared" si="0"/>
        <v/>
      </c>
      <c r="Y25" s="6" t="str">
        <f t="shared" ref="Y25" si="34">IF($G25=0,"",H25/$G25)</f>
        <v/>
      </c>
      <c r="Z25" s="7" t="str">
        <f t="shared" ref="Z25" si="35">IF((I25+K25+L25+M25)=0,"",1-(M25/(I25+K25+L25+M25)))</f>
        <v/>
      </c>
      <c r="AA25" s="6" t="str">
        <f t="shared" si="7"/>
        <v/>
      </c>
      <c r="AB25" s="147" t="str">
        <f t="shared" si="8"/>
        <v/>
      </c>
      <c r="AC25" s="6" t="str">
        <f t="shared" si="9"/>
        <v/>
      </c>
      <c r="AD25" s="8" t="str">
        <f t="shared" si="10"/>
        <v/>
      </c>
      <c r="AE25" s="7" t="str">
        <f t="shared" si="30"/>
        <v/>
      </c>
      <c r="AF25" s="6" t="str">
        <f t="shared" si="31"/>
        <v/>
      </c>
      <c r="AG25" s="7" t="str">
        <f t="shared" si="32"/>
        <v/>
      </c>
      <c r="AH25" s="113" t="str">
        <f t="shared" si="33"/>
        <v/>
      </c>
    </row>
    <row r="26" spans="1:34" ht="13.9" customHeight="1" x14ac:dyDescent="0.25">
      <c r="A26" s="634" t="s">
        <v>90</v>
      </c>
      <c r="B26" s="196" t="s">
        <v>66</v>
      </c>
      <c r="C26" s="168"/>
      <c r="D26" s="168"/>
      <c r="E26" s="168"/>
      <c r="F26" s="168"/>
      <c r="G26" s="167"/>
      <c r="H26" s="167"/>
      <c r="I26" s="167"/>
      <c r="J26" s="167"/>
      <c r="K26" s="167"/>
      <c r="L26" s="167"/>
      <c r="M26" s="167"/>
      <c r="N26" s="168"/>
      <c r="O26" s="168"/>
      <c r="P26" s="168"/>
      <c r="Q26" s="168"/>
      <c r="R26" s="168"/>
      <c r="S26" s="168"/>
      <c r="T26" s="168"/>
      <c r="U26" s="169"/>
      <c r="V26" s="380"/>
      <c r="W26" s="114" t="str">
        <f t="shared" ref="W26:W27" si="36">IF($C26=0,"",F26/$C26)</f>
        <v/>
      </c>
      <c r="X26" s="11"/>
      <c r="Y26" s="11"/>
      <c r="Z26" s="13"/>
      <c r="AA26" s="12"/>
      <c r="AB26" s="11"/>
      <c r="AC26" s="12"/>
      <c r="AD26" s="11"/>
      <c r="AE26" s="10" t="str">
        <f t="shared" ref="AE26:AE27" si="37">IF((N26+O26+P26+Q26)=0,"",1-(Q26/(N26+O26+P26+Q26)))</f>
        <v/>
      </c>
      <c r="AF26" s="9" t="str">
        <f t="shared" ref="AF26:AF27" si="38">IF((N26+O26+P26)=0,"",(N26+O26)/(N26+O26+P26))</f>
        <v/>
      </c>
      <c r="AG26" s="10" t="str">
        <f t="shared" ref="AG26:AG27" si="39">IF((R26+S26+T26+U26)=0,"",1-(U26/(R26+S26+T26+U26)))</f>
        <v/>
      </c>
      <c r="AH26" s="115" t="str">
        <f t="shared" ref="AH26:AH27" si="40">IF((R26+S26+T26)=0,"",(S26+R26)/(R26+S26+T26))</f>
        <v/>
      </c>
    </row>
    <row r="27" spans="1:34" ht="12" customHeight="1" x14ac:dyDescent="0.25">
      <c r="A27" s="635"/>
      <c r="B27" s="195" t="s">
        <v>67</v>
      </c>
      <c r="C27" s="165"/>
      <c r="D27" s="165"/>
      <c r="E27" s="165"/>
      <c r="F27" s="165"/>
      <c r="G27" s="165"/>
      <c r="H27" s="165"/>
      <c r="I27" s="165"/>
      <c r="J27" s="173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6"/>
      <c r="V27" s="380"/>
      <c r="W27" s="112" t="str">
        <f t="shared" si="36"/>
        <v/>
      </c>
      <c r="X27" s="147" t="str">
        <f>IF($C27=0,"",G27/$C27)</f>
        <v/>
      </c>
      <c r="Y27" s="6" t="str">
        <f t="shared" ref="Y27" si="41">IF($G27=0,"",H27/$G27)</f>
        <v/>
      </c>
      <c r="Z27" s="7" t="str">
        <f t="shared" ref="Z27" si="42">IF((I27+K27+L27+M27)=0,"",1-(M27/(I27+K27+L27+M27)))</f>
        <v/>
      </c>
      <c r="AA27" s="6" t="str">
        <f t="shared" si="7"/>
        <v/>
      </c>
      <c r="AB27" s="147" t="str">
        <f t="shared" si="8"/>
        <v/>
      </c>
      <c r="AC27" s="6" t="str">
        <f t="shared" si="9"/>
        <v/>
      </c>
      <c r="AD27" s="8" t="str">
        <f t="shared" si="10"/>
        <v/>
      </c>
      <c r="AE27" s="7" t="str">
        <f t="shared" si="37"/>
        <v/>
      </c>
      <c r="AF27" s="6" t="str">
        <f t="shared" si="38"/>
        <v/>
      </c>
      <c r="AG27" s="7" t="str">
        <f t="shared" si="39"/>
        <v/>
      </c>
      <c r="AH27" s="113" t="str">
        <f t="shared" si="40"/>
        <v/>
      </c>
    </row>
    <row r="28" spans="1:34" ht="13.9" customHeight="1" x14ac:dyDescent="0.25">
      <c r="A28" s="634" t="s">
        <v>223</v>
      </c>
      <c r="B28" s="196" t="s">
        <v>66</v>
      </c>
      <c r="C28" s="168"/>
      <c r="D28" s="168"/>
      <c r="E28" s="168"/>
      <c r="F28" s="168"/>
      <c r="G28" s="167"/>
      <c r="H28" s="167"/>
      <c r="I28" s="167"/>
      <c r="J28" s="167"/>
      <c r="K28" s="167"/>
      <c r="L28" s="167"/>
      <c r="M28" s="167"/>
      <c r="N28" s="168"/>
      <c r="O28" s="168"/>
      <c r="P28" s="168"/>
      <c r="Q28" s="168"/>
      <c r="R28" s="168"/>
      <c r="S28" s="168"/>
      <c r="T28" s="168"/>
      <c r="U28" s="169"/>
      <c r="V28" s="380"/>
      <c r="W28" s="114" t="str">
        <f>IF($C28=0,"",F28/$C28)</f>
        <v/>
      </c>
      <c r="X28" s="11"/>
      <c r="Y28" s="11"/>
      <c r="Z28" s="13"/>
      <c r="AA28" s="12"/>
      <c r="AB28" s="11"/>
      <c r="AC28" s="12"/>
      <c r="AD28" s="11"/>
      <c r="AE28" s="10" t="str">
        <f t="shared" ref="AE28:AE29" si="43">IF((N28+O28+P28+Q28)=0,"",1-(Q28/(N28+O28+P28+Q28)))</f>
        <v/>
      </c>
      <c r="AF28" s="9" t="str">
        <f t="shared" ref="AF28:AF29" si="44">IF((N28+O28+P28)=0,"",(N28+O28)/(N28+O28+P28))</f>
        <v/>
      </c>
      <c r="AG28" s="10" t="str">
        <f t="shared" ref="AG28:AG29" si="45">IF((R28+S28+T28+U28)=0,"",1-(U28/(R28+S28+T28+U28)))</f>
        <v/>
      </c>
      <c r="AH28" s="115" t="str">
        <f t="shared" ref="AH28:AH29" si="46">IF((R28+S28+T28)=0,"",(S28+R28)/(R28+S28+T28))</f>
        <v/>
      </c>
    </row>
    <row r="29" spans="1:34" ht="13.9" customHeight="1" x14ac:dyDescent="0.25">
      <c r="A29" s="635"/>
      <c r="B29" s="195" t="s">
        <v>67</v>
      </c>
      <c r="C29" s="165"/>
      <c r="D29" s="165"/>
      <c r="E29" s="165"/>
      <c r="F29" s="165"/>
      <c r="G29" s="165"/>
      <c r="H29" s="165"/>
      <c r="I29" s="165"/>
      <c r="J29" s="173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6"/>
      <c r="V29" s="380"/>
      <c r="W29" s="114" t="str">
        <f t="shared" ref="W29:W48" si="47">IF($C29=0,"",F29/$C29)</f>
        <v/>
      </c>
      <c r="X29" s="147" t="str">
        <f t="shared" ref="X29:X31" si="48">IF($C29=0,"",G29/$C29)</f>
        <v/>
      </c>
      <c r="Y29" s="6" t="str">
        <f t="shared" ref="Y29:Y33" si="49">IF($G29=0,"",H29/$G29)</f>
        <v/>
      </c>
      <c r="Z29" s="7" t="str">
        <f t="shared" ref="Z29" si="50">IF((I29+K29+L29+M29)=0,"",1-(M29/(I29+K29+L29+M29)))</f>
        <v/>
      </c>
      <c r="AA29" s="6" t="str">
        <f>IF(AND((($I29+$K29+$L29)=0),($I29=0)),"",$I29/($I29+$L29+$K29))</f>
        <v/>
      </c>
      <c r="AB29" s="147" t="str">
        <f>IF(AND((($I29+$K29+$L29)=0),($I29=0)),"",$J29/($I29))</f>
        <v/>
      </c>
      <c r="AC29" s="6" t="str">
        <f>IF(AND((($I29+$K29+$L29)=0),($K29=0)),"",$K29/($K29+$L29+$I29))</f>
        <v/>
      </c>
      <c r="AD29" s="8" t="str">
        <f t="shared" ref="AD29:AD33" si="51">IF(($I29+$K29+$L29)=0,"",($I29+$K29)/($I29+$K29+$L29))</f>
        <v/>
      </c>
      <c r="AE29" s="7" t="str">
        <f t="shared" si="43"/>
        <v/>
      </c>
      <c r="AF29" s="6" t="str">
        <f t="shared" si="44"/>
        <v/>
      </c>
      <c r="AG29" s="7" t="str">
        <f t="shared" si="45"/>
        <v/>
      </c>
      <c r="AH29" s="113" t="str">
        <f t="shared" si="46"/>
        <v/>
      </c>
    </row>
    <row r="30" spans="1:34" ht="13.9" customHeight="1" x14ac:dyDescent="0.25">
      <c r="A30" s="634" t="s">
        <v>224</v>
      </c>
      <c r="B30" s="196" t="s">
        <v>66</v>
      </c>
      <c r="C30" s="168"/>
      <c r="D30" s="168"/>
      <c r="E30" s="168"/>
      <c r="F30" s="168"/>
      <c r="G30" s="167"/>
      <c r="H30" s="167"/>
      <c r="I30" s="167"/>
      <c r="J30" s="167"/>
      <c r="K30" s="167"/>
      <c r="L30" s="167"/>
      <c r="M30" s="167"/>
      <c r="N30" s="168"/>
      <c r="O30" s="168"/>
      <c r="P30" s="168"/>
      <c r="Q30" s="168"/>
      <c r="R30" s="168"/>
      <c r="S30" s="168"/>
      <c r="T30" s="168"/>
      <c r="U30" s="169"/>
      <c r="V30" s="380"/>
      <c r="W30" s="114" t="str">
        <f t="shared" si="47"/>
        <v/>
      </c>
      <c r="X30" s="11"/>
      <c r="Y30" s="11"/>
      <c r="Z30" s="13"/>
      <c r="AA30" s="12"/>
      <c r="AB30" s="11"/>
      <c r="AC30" s="12"/>
      <c r="AD30" s="11"/>
      <c r="AE30" s="10" t="str">
        <f>IF((N30+O30+P30+Q30)=0,"",1-(Q30/(N30+O30+P30+Q30)))</f>
        <v/>
      </c>
      <c r="AF30" s="9" t="str">
        <f>IF((N30+O30+P30)=0,"",(N30+O30)/(N30+O30+P30))</f>
        <v/>
      </c>
      <c r="AG30" s="10" t="str">
        <f>IF((R30+S30+T30+U30)=0,"",1-(U30/(R30+S30+T30+U30)))</f>
        <v/>
      </c>
      <c r="AH30" s="115" t="str">
        <f>IF((R30+S30+T30)=0,"",(S30+R30)/(R30+S30+T30))</f>
        <v/>
      </c>
    </row>
    <row r="31" spans="1:34" ht="13.9" customHeight="1" x14ac:dyDescent="0.25">
      <c r="A31" s="635"/>
      <c r="B31" s="195" t="s">
        <v>67</v>
      </c>
      <c r="C31" s="165"/>
      <c r="D31" s="165"/>
      <c r="E31" s="165"/>
      <c r="F31" s="165"/>
      <c r="G31" s="165"/>
      <c r="H31" s="165"/>
      <c r="I31" s="165"/>
      <c r="J31" s="173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6"/>
      <c r="V31" s="380"/>
      <c r="W31" s="114" t="str">
        <f t="shared" si="47"/>
        <v/>
      </c>
      <c r="X31" s="147" t="str">
        <f t="shared" si="48"/>
        <v/>
      </c>
      <c r="Y31" s="6" t="str">
        <f t="shared" si="49"/>
        <v/>
      </c>
      <c r="Z31" s="7" t="str">
        <f>IF((I31+K31+L31+M31)=0,"",1-(M31/(I31+K31+L31+M31)))</f>
        <v/>
      </c>
      <c r="AA31" s="6" t="str">
        <f>IF(AND((($I31+$K31+$L31)=0),($I31=0)),"",$I31/($I31+$L31+$K31))</f>
        <v/>
      </c>
      <c r="AB31" s="147" t="str">
        <f>IF(AND((($I31+$K31+$L31)=0),($I31=0)),"",$J31/($I31))</f>
        <v/>
      </c>
      <c r="AC31" s="6" t="str">
        <f>IF(AND((($I31+$K31+$L31)=0),($K31=0)),"",$K31/($K31+$L31+$I31))</f>
        <v/>
      </c>
      <c r="AD31" s="8" t="str">
        <f t="shared" si="51"/>
        <v/>
      </c>
      <c r="AE31" s="7" t="str">
        <f>IF((N31+O31+P31+Q31)=0,"",1-(Q31/(N31+O31+P31+Q31)))</f>
        <v/>
      </c>
      <c r="AF31" s="6" t="str">
        <f>IF((N31+O31+P31)=0,"",(N31+O31)/(N31+O31+P31))</f>
        <v/>
      </c>
      <c r="AG31" s="7" t="str">
        <f>IF((R31+S31+T31+U31)=0,"",1-(U31/(R31+S31+T31+U31)))</f>
        <v/>
      </c>
      <c r="AH31" s="113" t="str">
        <f>IF((R31+S31+T31)=0,"",(S31+R31)/(R31+S31+T31))</f>
        <v/>
      </c>
    </row>
    <row r="32" spans="1:34" ht="13.9" customHeight="1" x14ac:dyDescent="0.25">
      <c r="A32" s="634" t="s">
        <v>222</v>
      </c>
      <c r="B32" s="196" t="s">
        <v>66</v>
      </c>
      <c r="C32" s="168"/>
      <c r="D32" s="168"/>
      <c r="E32" s="168"/>
      <c r="F32" s="168"/>
      <c r="G32" s="167"/>
      <c r="H32" s="167"/>
      <c r="I32" s="167"/>
      <c r="J32" s="197"/>
      <c r="K32" s="167"/>
      <c r="L32" s="167"/>
      <c r="M32" s="167"/>
      <c r="N32" s="168"/>
      <c r="O32" s="168"/>
      <c r="P32" s="168"/>
      <c r="Q32" s="168"/>
      <c r="R32" s="168"/>
      <c r="S32" s="168"/>
      <c r="T32" s="168"/>
      <c r="U32" s="169"/>
      <c r="V32" s="380"/>
      <c r="W32" s="114" t="str">
        <f t="shared" si="47"/>
        <v/>
      </c>
      <c r="X32" s="11"/>
      <c r="Y32" s="11"/>
      <c r="Z32" s="13"/>
      <c r="AA32" s="12"/>
      <c r="AB32" s="11"/>
      <c r="AC32" s="12"/>
      <c r="AD32" s="11"/>
      <c r="AE32" s="10" t="str">
        <f>IF((N32+O32+P32+Q32)=0,"",1-(Q32/(N32+O32+P32+Q32)))</f>
        <v/>
      </c>
      <c r="AF32" s="9" t="str">
        <f>IF((N32+O32+P32)=0,"",(N32+O32)/(N32+O32+P32))</f>
        <v/>
      </c>
      <c r="AG32" s="10" t="str">
        <f>IF((R32+S32+T32+U32)=0,"",1-(U32/(R32+S32+T32+U32)))</f>
        <v/>
      </c>
      <c r="AH32" s="115" t="str">
        <f>IF((R32+S32+T32)=0,"",(S32+R32)/(R32+S32+T32))</f>
        <v/>
      </c>
    </row>
    <row r="33" spans="1:34" ht="13.9" customHeight="1" x14ac:dyDescent="0.25">
      <c r="A33" s="635"/>
      <c r="B33" s="195" t="s">
        <v>67</v>
      </c>
      <c r="C33" s="165"/>
      <c r="D33" s="165"/>
      <c r="E33" s="165"/>
      <c r="F33" s="165"/>
      <c r="G33" s="165"/>
      <c r="H33" s="165"/>
      <c r="I33" s="165"/>
      <c r="J33" s="173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6"/>
      <c r="V33" s="380"/>
      <c r="W33" s="114" t="str">
        <f t="shared" si="47"/>
        <v/>
      </c>
      <c r="X33" s="147" t="str">
        <f t="shared" si="0"/>
        <v/>
      </c>
      <c r="Y33" s="6" t="str">
        <f t="shared" si="49"/>
        <v/>
      </c>
      <c r="Z33" s="7" t="str">
        <f>IF((I33+K33+L33+M33)=0,"",1-(M33/(I33+K33+L33+M33)))</f>
        <v/>
      </c>
      <c r="AA33" s="6" t="str">
        <f t="shared" si="7"/>
        <v/>
      </c>
      <c r="AB33" s="147" t="str">
        <f t="shared" si="8"/>
        <v/>
      </c>
      <c r="AC33" s="6" t="str">
        <f t="shared" si="9"/>
        <v/>
      </c>
      <c r="AD33" s="8" t="str">
        <f t="shared" si="51"/>
        <v/>
      </c>
      <c r="AE33" s="7" t="str">
        <f>IF((N33+O33+P33+Q33)=0,"",1-(Q33/(N33+O33+P33+Q33)))</f>
        <v/>
      </c>
      <c r="AF33" s="6" t="str">
        <f>IF((N33+O33+P33)=0,"",(N33+O33)/(N33+O33+P33))</f>
        <v/>
      </c>
      <c r="AG33" s="7" t="str">
        <f>IF((R33+S33+T33+U33)=0,"",1-(U33/(R33+S33+T33+U33)))</f>
        <v/>
      </c>
      <c r="AH33" s="113" t="str">
        <f>IF((R33+S33+T33)=0,"",(S33+R33)/(R33+S33+T33))</f>
        <v/>
      </c>
    </row>
    <row r="34" spans="1:34" ht="13.9" customHeight="1" x14ac:dyDescent="0.25">
      <c r="A34" s="634" t="s">
        <v>91</v>
      </c>
      <c r="B34" s="196" t="s">
        <v>66</v>
      </c>
      <c r="C34" s="168"/>
      <c r="D34" s="168"/>
      <c r="E34" s="168"/>
      <c r="F34" s="168"/>
      <c r="G34" s="167"/>
      <c r="H34" s="167"/>
      <c r="I34" s="167"/>
      <c r="J34" s="174"/>
      <c r="K34" s="167"/>
      <c r="L34" s="167"/>
      <c r="M34" s="167"/>
      <c r="N34" s="168"/>
      <c r="O34" s="168"/>
      <c r="P34" s="168"/>
      <c r="Q34" s="168"/>
      <c r="R34" s="168"/>
      <c r="S34" s="168"/>
      <c r="T34" s="168"/>
      <c r="U34" s="169"/>
      <c r="V34" s="380"/>
      <c r="W34" s="114" t="str">
        <f t="shared" si="47"/>
        <v/>
      </c>
      <c r="X34" s="11"/>
      <c r="Y34" s="11"/>
      <c r="Z34" s="13"/>
      <c r="AA34" s="12"/>
      <c r="AB34" s="11"/>
      <c r="AC34" s="12"/>
      <c r="AD34" s="11"/>
      <c r="AE34" s="10" t="str">
        <f t="shared" si="1"/>
        <v/>
      </c>
      <c r="AF34" s="9" t="str">
        <f t="shared" si="2"/>
        <v/>
      </c>
      <c r="AG34" s="10" t="str">
        <f t="shared" si="3"/>
        <v/>
      </c>
      <c r="AH34" s="115" t="str">
        <f t="shared" si="4"/>
        <v/>
      </c>
    </row>
    <row r="35" spans="1:34" ht="12" customHeight="1" x14ac:dyDescent="0.25">
      <c r="A35" s="635"/>
      <c r="B35" s="195" t="s">
        <v>67</v>
      </c>
      <c r="C35" s="165"/>
      <c r="D35" s="165"/>
      <c r="E35" s="165"/>
      <c r="F35" s="165"/>
      <c r="G35" s="165"/>
      <c r="H35" s="165"/>
      <c r="I35" s="165"/>
      <c r="J35" s="17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6"/>
      <c r="V35" s="380"/>
      <c r="W35" s="114" t="str">
        <f t="shared" si="47"/>
        <v/>
      </c>
      <c r="X35" s="147" t="str">
        <f>IF($C35=0,"",G35/$C35)</f>
        <v/>
      </c>
      <c r="Y35" s="6" t="str">
        <f t="shared" si="5"/>
        <v/>
      </c>
      <c r="Z35" s="7" t="str">
        <f t="shared" si="6"/>
        <v/>
      </c>
      <c r="AA35" s="6" t="str">
        <f t="shared" si="7"/>
        <v/>
      </c>
      <c r="AB35" s="147" t="str">
        <f t="shared" si="8"/>
        <v/>
      </c>
      <c r="AC35" s="6" t="str">
        <f t="shared" si="9"/>
        <v/>
      </c>
      <c r="AD35" s="8" t="str">
        <f t="shared" si="10"/>
        <v/>
      </c>
      <c r="AE35" s="7" t="str">
        <f t="shared" si="1"/>
        <v/>
      </c>
      <c r="AF35" s="6" t="str">
        <f t="shared" si="2"/>
        <v/>
      </c>
      <c r="AG35" s="7" t="str">
        <f t="shared" si="3"/>
        <v/>
      </c>
      <c r="AH35" s="113" t="str">
        <f t="shared" si="4"/>
        <v/>
      </c>
    </row>
    <row r="36" spans="1:34" ht="13.9" customHeight="1" x14ac:dyDescent="0.25">
      <c r="A36" s="634" t="s">
        <v>92</v>
      </c>
      <c r="B36" s="196" t="s">
        <v>66</v>
      </c>
      <c r="C36" s="168"/>
      <c r="D36" s="168"/>
      <c r="E36" s="168"/>
      <c r="F36" s="168"/>
      <c r="G36" s="167"/>
      <c r="H36" s="167"/>
      <c r="I36" s="167"/>
      <c r="J36" s="167"/>
      <c r="K36" s="167"/>
      <c r="L36" s="167"/>
      <c r="M36" s="167"/>
      <c r="N36" s="168"/>
      <c r="O36" s="168"/>
      <c r="P36" s="168"/>
      <c r="Q36" s="168"/>
      <c r="R36" s="168"/>
      <c r="S36" s="168"/>
      <c r="T36" s="168"/>
      <c r="U36" s="169"/>
      <c r="V36" s="380"/>
      <c r="W36" s="114" t="str">
        <f t="shared" si="47"/>
        <v/>
      </c>
      <c r="X36" s="11"/>
      <c r="Y36" s="184"/>
      <c r="Z36" s="185"/>
      <c r="AA36" s="12"/>
      <c r="AB36" s="11"/>
      <c r="AC36" s="12"/>
      <c r="AD36" s="184"/>
      <c r="AE36" s="186" t="str">
        <f t="shared" ref="AE36:AE43" si="52">IF((N36+O36+P36+Q36)=0,"",1-(Q36/(N36+O36+P36+Q36)))</f>
        <v/>
      </c>
      <c r="AF36" s="187" t="str">
        <f t="shared" ref="AF36:AF43" si="53">IF((N36+O36+P36)=0,"",(N36+O36)/(N36+O36+P36))</f>
        <v/>
      </c>
      <c r="AG36" s="186" t="str">
        <f t="shared" ref="AG36:AG43" si="54">IF((R36+S36+T36+U36)=0,"",1-(U36/(R36+S36+T36+U36)))</f>
        <v/>
      </c>
      <c r="AH36" s="188" t="str">
        <f t="shared" ref="AH36:AH43" si="55">IF((R36+S36+T36)=0,"",(S36+R36)/(R36+S36+T36))</f>
        <v/>
      </c>
    </row>
    <row r="37" spans="1:34" ht="13.9" customHeight="1" x14ac:dyDescent="0.25">
      <c r="A37" s="635"/>
      <c r="B37" s="195" t="s">
        <v>67</v>
      </c>
      <c r="C37" s="165"/>
      <c r="D37" s="165"/>
      <c r="E37" s="165"/>
      <c r="F37" s="165"/>
      <c r="G37" s="165"/>
      <c r="H37" s="165"/>
      <c r="I37" s="165"/>
      <c r="J37" s="173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6"/>
      <c r="V37" s="380"/>
      <c r="W37" s="114" t="str">
        <f t="shared" si="47"/>
        <v/>
      </c>
      <c r="X37" s="147" t="str">
        <f t="shared" si="0"/>
        <v/>
      </c>
      <c r="Y37" s="190" t="str">
        <f t="shared" ref="Y37:Y43" si="56">IF($G37=0,"",H37/$G37)</f>
        <v/>
      </c>
      <c r="Z37" s="191" t="str">
        <f t="shared" ref="Z37:Z43" si="57">IF((I37+K37+L37+M37)=0,"",1-(M37/(I37+K37+L37+M37)))</f>
        <v/>
      </c>
      <c r="AA37" s="6" t="str">
        <f t="shared" si="7"/>
        <v/>
      </c>
      <c r="AB37" s="147" t="str">
        <f t="shared" si="8"/>
        <v/>
      </c>
      <c r="AC37" s="6" t="str">
        <f t="shared" si="9"/>
        <v/>
      </c>
      <c r="AD37" s="190" t="str">
        <f t="shared" ref="AD37:AD43" si="58">IF(($I37+$K37+$L37)=0,"",($I37+$K37)/($I37+$K37+$L37))</f>
        <v/>
      </c>
      <c r="AE37" s="191" t="str">
        <f t="shared" si="52"/>
        <v/>
      </c>
      <c r="AF37" s="190" t="str">
        <f t="shared" si="53"/>
        <v/>
      </c>
      <c r="AG37" s="191" t="str">
        <f t="shared" si="54"/>
        <v/>
      </c>
      <c r="AH37" s="192" t="str">
        <f t="shared" si="55"/>
        <v/>
      </c>
    </row>
    <row r="38" spans="1:34" ht="13.9" customHeight="1" x14ac:dyDescent="0.25">
      <c r="A38" s="634" t="s">
        <v>225</v>
      </c>
      <c r="B38" s="196" t="s">
        <v>66</v>
      </c>
      <c r="C38" s="168"/>
      <c r="D38" s="168"/>
      <c r="E38" s="168"/>
      <c r="F38" s="168"/>
      <c r="G38" s="167"/>
      <c r="H38" s="167"/>
      <c r="I38" s="167"/>
      <c r="J38" s="167"/>
      <c r="K38" s="167"/>
      <c r="L38" s="167"/>
      <c r="M38" s="167"/>
      <c r="N38" s="168"/>
      <c r="O38" s="168"/>
      <c r="P38" s="168"/>
      <c r="Q38" s="168"/>
      <c r="R38" s="168"/>
      <c r="S38" s="168"/>
      <c r="T38" s="168"/>
      <c r="U38" s="169"/>
      <c r="V38" s="380"/>
      <c r="W38" s="114" t="str">
        <f t="shared" si="47"/>
        <v/>
      </c>
      <c r="X38" s="11"/>
      <c r="Y38" s="184"/>
      <c r="Z38" s="185"/>
      <c r="AA38" s="12"/>
      <c r="AB38" s="11"/>
      <c r="AC38" s="12"/>
      <c r="AD38" s="184"/>
      <c r="AE38" s="186" t="str">
        <f t="shared" si="52"/>
        <v/>
      </c>
      <c r="AF38" s="187" t="str">
        <f t="shared" si="53"/>
        <v/>
      </c>
      <c r="AG38" s="186" t="str">
        <f t="shared" si="54"/>
        <v/>
      </c>
      <c r="AH38" s="188" t="str">
        <f t="shared" si="55"/>
        <v/>
      </c>
    </row>
    <row r="39" spans="1:34" ht="13.9" customHeight="1" x14ac:dyDescent="0.25">
      <c r="A39" s="635"/>
      <c r="B39" s="195" t="s">
        <v>67</v>
      </c>
      <c r="C39" s="165"/>
      <c r="D39" s="165"/>
      <c r="E39" s="165"/>
      <c r="F39" s="165"/>
      <c r="G39" s="165"/>
      <c r="H39" s="165"/>
      <c r="I39" s="165"/>
      <c r="J39" s="173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6"/>
      <c r="V39" s="380"/>
      <c r="W39" s="114" t="str">
        <f t="shared" si="47"/>
        <v/>
      </c>
      <c r="X39" s="147" t="str">
        <f t="shared" si="0"/>
        <v/>
      </c>
      <c r="Y39" s="190" t="str">
        <f t="shared" si="56"/>
        <v/>
      </c>
      <c r="Z39" s="191" t="str">
        <f t="shared" si="57"/>
        <v/>
      </c>
      <c r="AA39" s="6" t="str">
        <f t="shared" si="7"/>
        <v/>
      </c>
      <c r="AB39" s="147" t="str">
        <f t="shared" si="8"/>
        <v/>
      </c>
      <c r="AC39" s="6" t="str">
        <f t="shared" si="9"/>
        <v/>
      </c>
      <c r="AD39" s="190" t="str">
        <f t="shared" si="58"/>
        <v/>
      </c>
      <c r="AE39" s="191" t="str">
        <f t="shared" si="52"/>
        <v/>
      </c>
      <c r="AF39" s="190" t="str">
        <f t="shared" si="53"/>
        <v/>
      </c>
      <c r="AG39" s="191" t="str">
        <f t="shared" si="54"/>
        <v/>
      </c>
      <c r="AH39" s="192" t="str">
        <f t="shared" si="55"/>
        <v/>
      </c>
    </row>
    <row r="40" spans="1:34" ht="13.9" customHeight="1" x14ac:dyDescent="0.25">
      <c r="A40" s="634" t="s">
        <v>226</v>
      </c>
      <c r="B40" s="196" t="s">
        <v>66</v>
      </c>
      <c r="C40" s="168"/>
      <c r="D40" s="168"/>
      <c r="E40" s="168"/>
      <c r="F40" s="168"/>
      <c r="G40" s="167"/>
      <c r="H40" s="167"/>
      <c r="I40" s="167"/>
      <c r="J40" s="167"/>
      <c r="K40" s="167"/>
      <c r="L40" s="167"/>
      <c r="M40" s="167"/>
      <c r="N40" s="168"/>
      <c r="O40" s="168"/>
      <c r="P40" s="168"/>
      <c r="Q40" s="168"/>
      <c r="R40" s="168"/>
      <c r="S40" s="168"/>
      <c r="T40" s="168"/>
      <c r="U40" s="169"/>
      <c r="V40" s="380"/>
      <c r="W40" s="114" t="str">
        <f t="shared" si="47"/>
        <v/>
      </c>
      <c r="X40" s="11"/>
      <c r="Y40" s="184"/>
      <c r="Z40" s="185"/>
      <c r="AA40" s="12"/>
      <c r="AB40" s="11"/>
      <c r="AC40" s="12"/>
      <c r="AD40" s="184"/>
      <c r="AE40" s="186" t="str">
        <f t="shared" si="52"/>
        <v/>
      </c>
      <c r="AF40" s="187" t="str">
        <f t="shared" si="53"/>
        <v/>
      </c>
      <c r="AG40" s="186" t="str">
        <f t="shared" si="54"/>
        <v/>
      </c>
      <c r="AH40" s="188" t="str">
        <f t="shared" si="55"/>
        <v/>
      </c>
    </row>
    <row r="41" spans="1:34" ht="13.9" customHeight="1" x14ac:dyDescent="0.25">
      <c r="A41" s="635"/>
      <c r="B41" s="195" t="s">
        <v>67</v>
      </c>
      <c r="C41" s="165"/>
      <c r="D41" s="165"/>
      <c r="E41" s="165"/>
      <c r="F41" s="165"/>
      <c r="G41" s="165"/>
      <c r="H41" s="165"/>
      <c r="I41" s="165"/>
      <c r="J41" s="173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6"/>
      <c r="V41" s="380"/>
      <c r="W41" s="114" t="str">
        <f t="shared" si="47"/>
        <v/>
      </c>
      <c r="X41" s="147" t="str">
        <f t="shared" si="0"/>
        <v/>
      </c>
      <c r="Y41" s="190" t="str">
        <f t="shared" si="56"/>
        <v/>
      </c>
      <c r="Z41" s="191" t="str">
        <f t="shared" si="57"/>
        <v/>
      </c>
      <c r="AA41" s="6" t="str">
        <f t="shared" si="7"/>
        <v/>
      </c>
      <c r="AB41" s="147" t="str">
        <f t="shared" si="8"/>
        <v/>
      </c>
      <c r="AC41" s="6" t="str">
        <f t="shared" si="9"/>
        <v/>
      </c>
      <c r="AD41" s="190" t="str">
        <f t="shared" si="58"/>
        <v/>
      </c>
      <c r="AE41" s="191" t="str">
        <f t="shared" si="52"/>
        <v/>
      </c>
      <c r="AF41" s="190" t="str">
        <f t="shared" si="53"/>
        <v/>
      </c>
      <c r="AG41" s="191" t="str">
        <f t="shared" si="54"/>
        <v/>
      </c>
      <c r="AH41" s="192" t="str">
        <f t="shared" si="55"/>
        <v/>
      </c>
    </row>
    <row r="42" spans="1:34" ht="13.9" customHeight="1" x14ac:dyDescent="0.25">
      <c r="A42" s="634" t="s">
        <v>93</v>
      </c>
      <c r="B42" s="196" t="s">
        <v>66</v>
      </c>
      <c r="C42" s="168"/>
      <c r="D42" s="168"/>
      <c r="E42" s="168"/>
      <c r="F42" s="168"/>
      <c r="G42" s="167"/>
      <c r="H42" s="167"/>
      <c r="I42" s="167"/>
      <c r="J42" s="167"/>
      <c r="K42" s="167"/>
      <c r="L42" s="167"/>
      <c r="M42" s="167"/>
      <c r="N42" s="168"/>
      <c r="O42" s="168"/>
      <c r="P42" s="168"/>
      <c r="Q42" s="168"/>
      <c r="R42" s="168"/>
      <c r="S42" s="168"/>
      <c r="T42" s="168"/>
      <c r="U42" s="169"/>
      <c r="V42" s="380"/>
      <c r="W42" s="114" t="str">
        <f t="shared" si="47"/>
        <v/>
      </c>
      <c r="X42" s="11"/>
      <c r="Y42" s="11"/>
      <c r="Z42" s="13"/>
      <c r="AA42" s="12"/>
      <c r="AB42" s="11"/>
      <c r="AC42" s="12"/>
      <c r="AD42" s="11"/>
      <c r="AE42" s="10" t="str">
        <f t="shared" si="52"/>
        <v/>
      </c>
      <c r="AF42" s="9" t="str">
        <f t="shared" si="53"/>
        <v/>
      </c>
      <c r="AG42" s="10" t="str">
        <f t="shared" si="54"/>
        <v/>
      </c>
      <c r="AH42" s="115" t="str">
        <f t="shared" si="55"/>
        <v/>
      </c>
    </row>
    <row r="43" spans="1:34" ht="13.9" customHeight="1" x14ac:dyDescent="0.25">
      <c r="A43" s="635"/>
      <c r="B43" s="195" t="s">
        <v>67</v>
      </c>
      <c r="C43" s="165"/>
      <c r="D43" s="165"/>
      <c r="E43" s="165"/>
      <c r="F43" s="165"/>
      <c r="G43" s="165"/>
      <c r="H43" s="165"/>
      <c r="I43" s="165"/>
      <c r="J43" s="173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6"/>
      <c r="V43" s="380"/>
      <c r="W43" s="114" t="str">
        <f t="shared" si="47"/>
        <v/>
      </c>
      <c r="X43" s="147" t="str">
        <f t="shared" si="0"/>
        <v/>
      </c>
      <c r="Y43" s="6" t="str">
        <f t="shared" si="56"/>
        <v/>
      </c>
      <c r="Z43" s="7" t="str">
        <f t="shared" si="57"/>
        <v/>
      </c>
      <c r="AA43" s="6" t="str">
        <f t="shared" si="7"/>
        <v/>
      </c>
      <c r="AB43" s="147" t="str">
        <f t="shared" si="8"/>
        <v/>
      </c>
      <c r="AC43" s="6" t="str">
        <f t="shared" si="9"/>
        <v/>
      </c>
      <c r="AD43" s="8" t="str">
        <f t="shared" si="58"/>
        <v/>
      </c>
      <c r="AE43" s="7" t="str">
        <f t="shared" si="52"/>
        <v/>
      </c>
      <c r="AF43" s="6" t="str">
        <f t="shared" si="53"/>
        <v/>
      </c>
      <c r="AG43" s="7" t="str">
        <f t="shared" si="54"/>
        <v/>
      </c>
      <c r="AH43" s="113" t="str">
        <f t="shared" si="55"/>
        <v/>
      </c>
    </row>
    <row r="44" spans="1:34" ht="13.9" customHeight="1" x14ac:dyDescent="0.25">
      <c r="A44" s="634" t="s">
        <v>94</v>
      </c>
      <c r="B44" s="196" t="s">
        <v>66</v>
      </c>
      <c r="C44" s="168"/>
      <c r="D44" s="168"/>
      <c r="E44" s="168"/>
      <c r="F44" s="168"/>
      <c r="G44" s="167"/>
      <c r="H44" s="167"/>
      <c r="I44" s="167"/>
      <c r="J44" s="167"/>
      <c r="K44" s="167"/>
      <c r="L44" s="167"/>
      <c r="M44" s="167"/>
      <c r="N44" s="168"/>
      <c r="O44" s="168"/>
      <c r="P44" s="168"/>
      <c r="Q44" s="168"/>
      <c r="R44" s="168"/>
      <c r="S44" s="168"/>
      <c r="T44" s="168"/>
      <c r="U44" s="169"/>
      <c r="V44" s="380"/>
      <c r="W44" s="114" t="str">
        <f t="shared" si="47"/>
        <v/>
      </c>
      <c r="X44" s="11"/>
      <c r="Y44" s="184"/>
      <c r="Z44" s="185"/>
      <c r="AA44" s="12"/>
      <c r="AB44" s="11"/>
      <c r="AC44" s="12"/>
      <c r="AD44" s="184"/>
      <c r="AE44" s="186" t="str">
        <f t="shared" si="1"/>
        <v/>
      </c>
      <c r="AF44" s="187" t="str">
        <f t="shared" si="2"/>
        <v/>
      </c>
      <c r="AG44" s="186" t="str">
        <f t="shared" si="3"/>
        <v/>
      </c>
      <c r="AH44" s="188" t="str">
        <f t="shared" si="4"/>
        <v/>
      </c>
    </row>
    <row r="45" spans="1:34" ht="13.9" customHeight="1" thickBot="1" x14ac:dyDescent="0.3">
      <c r="A45" s="637"/>
      <c r="B45" s="204" t="s">
        <v>67</v>
      </c>
      <c r="C45" s="170"/>
      <c r="D45" s="170"/>
      <c r="E45" s="170"/>
      <c r="F45" s="170"/>
      <c r="G45" s="170"/>
      <c r="H45" s="170"/>
      <c r="I45" s="170"/>
      <c r="J45" s="175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1"/>
      <c r="V45" s="380"/>
      <c r="W45" s="362" t="str">
        <f t="shared" si="47"/>
        <v/>
      </c>
      <c r="X45" s="370" t="str">
        <f t="shared" si="0"/>
        <v/>
      </c>
      <c r="Y45" s="222" t="str">
        <f t="shared" si="5"/>
        <v/>
      </c>
      <c r="Z45" s="223" t="str">
        <f t="shared" si="6"/>
        <v/>
      </c>
      <c r="AA45" s="8" t="str">
        <f t="shared" si="7"/>
        <v/>
      </c>
      <c r="AB45" s="370" t="str">
        <f t="shared" si="8"/>
        <v/>
      </c>
      <c r="AC45" s="8" t="str">
        <f t="shared" si="9"/>
        <v/>
      </c>
      <c r="AD45" s="222" t="str">
        <f t="shared" si="10"/>
        <v/>
      </c>
      <c r="AE45" s="223" t="str">
        <f t="shared" si="1"/>
        <v/>
      </c>
      <c r="AF45" s="222" t="str">
        <f t="shared" si="2"/>
        <v/>
      </c>
      <c r="AG45" s="223" t="str">
        <f t="shared" si="3"/>
        <v/>
      </c>
      <c r="AH45" s="224" t="str">
        <f t="shared" si="4"/>
        <v/>
      </c>
    </row>
    <row r="46" spans="1:34" ht="13.9" customHeight="1" thickTop="1" x14ac:dyDescent="0.25">
      <c r="A46" s="638" t="s">
        <v>95</v>
      </c>
      <c r="B46" s="119" t="s">
        <v>66</v>
      </c>
      <c r="C46" s="139">
        <f>C14+C16+C18+C20+C22+C24+C26+C28+C30+C32+C34+C36+C38+C40+C42+C44</f>
        <v>0</v>
      </c>
      <c r="D46" s="139">
        <f t="shared" ref="D46:U46" si="59">D14+D16+D18+D20+D22+D24+D26+D28+D30+D32+D34+D36+D38+D40+D42+D44</f>
        <v>0</v>
      </c>
      <c r="E46" s="139">
        <f t="shared" si="59"/>
        <v>0</v>
      </c>
      <c r="F46" s="139">
        <f t="shared" si="59"/>
        <v>0</v>
      </c>
      <c r="G46" s="139">
        <f t="shared" si="59"/>
        <v>0</v>
      </c>
      <c r="H46" s="139">
        <f t="shared" si="59"/>
        <v>0</v>
      </c>
      <c r="I46" s="139">
        <f t="shared" si="59"/>
        <v>0</v>
      </c>
      <c r="J46" s="139">
        <f t="shared" si="59"/>
        <v>0</v>
      </c>
      <c r="K46" s="139">
        <f t="shared" si="59"/>
        <v>0</v>
      </c>
      <c r="L46" s="139">
        <f t="shared" si="59"/>
        <v>0</v>
      </c>
      <c r="M46" s="139">
        <f t="shared" si="59"/>
        <v>0</v>
      </c>
      <c r="N46" s="139">
        <f t="shared" si="59"/>
        <v>0</v>
      </c>
      <c r="O46" s="139">
        <f t="shared" si="59"/>
        <v>0</v>
      </c>
      <c r="P46" s="139">
        <f t="shared" si="59"/>
        <v>0</v>
      </c>
      <c r="Q46" s="139">
        <f t="shared" si="59"/>
        <v>0</v>
      </c>
      <c r="R46" s="139">
        <f t="shared" si="59"/>
        <v>0</v>
      </c>
      <c r="S46" s="139">
        <f t="shared" si="59"/>
        <v>0</v>
      </c>
      <c r="T46" s="139">
        <f t="shared" si="59"/>
        <v>0</v>
      </c>
      <c r="U46" s="139">
        <f t="shared" si="59"/>
        <v>0</v>
      </c>
      <c r="V46" s="381"/>
      <c r="W46" s="110" t="str">
        <f t="shared" si="47"/>
        <v/>
      </c>
      <c r="X46" s="109"/>
      <c r="Y46" s="65"/>
      <c r="Z46" s="193"/>
      <c r="AA46" s="109"/>
      <c r="AB46" s="109"/>
      <c r="AC46" s="109"/>
      <c r="AD46" s="65"/>
      <c r="AE46" s="194" t="str">
        <f t="shared" si="1"/>
        <v/>
      </c>
      <c r="AF46" s="66" t="str">
        <f t="shared" si="2"/>
        <v/>
      </c>
      <c r="AG46" s="194" t="str">
        <f t="shared" si="3"/>
        <v/>
      </c>
      <c r="AH46" s="67" t="str">
        <f t="shared" si="4"/>
        <v/>
      </c>
    </row>
    <row r="47" spans="1:34" ht="13.9" customHeight="1" thickBot="1" x14ac:dyDescent="0.3">
      <c r="A47" s="639"/>
      <c r="B47" s="373" t="s">
        <v>67</v>
      </c>
      <c r="C47" s="374">
        <f>C15+C17+C19+C21+C23+C25+C27+C27+C27+C29+C31+C33+C35+C37+C39+C41+C43+C45</f>
        <v>9</v>
      </c>
      <c r="D47" s="374">
        <f t="shared" ref="D47:U47" si="60">D15+D17+D19+D21+D23+D25+D27+D27+D27+D29+D31+D33+D35+D37+D39+D41+D43+D45</f>
        <v>0</v>
      </c>
      <c r="E47" s="374">
        <f t="shared" si="60"/>
        <v>2</v>
      </c>
      <c r="F47" s="374">
        <f t="shared" si="60"/>
        <v>2</v>
      </c>
      <c r="G47" s="374">
        <f t="shared" si="60"/>
        <v>8</v>
      </c>
      <c r="H47" s="374">
        <f t="shared" si="60"/>
        <v>7</v>
      </c>
      <c r="I47" s="374">
        <f t="shared" si="60"/>
        <v>6</v>
      </c>
      <c r="J47" s="374">
        <f t="shared" si="60"/>
        <v>5</v>
      </c>
      <c r="K47" s="374">
        <f t="shared" si="60"/>
        <v>3</v>
      </c>
      <c r="L47" s="374">
        <f t="shared" si="60"/>
        <v>0</v>
      </c>
      <c r="M47" s="374">
        <f t="shared" si="60"/>
        <v>0</v>
      </c>
      <c r="N47" s="374">
        <f t="shared" si="60"/>
        <v>6</v>
      </c>
      <c r="O47" s="374">
        <f t="shared" si="60"/>
        <v>0</v>
      </c>
      <c r="P47" s="374">
        <f t="shared" si="60"/>
        <v>0</v>
      </c>
      <c r="Q47" s="374">
        <f t="shared" si="60"/>
        <v>2</v>
      </c>
      <c r="R47" s="374">
        <f t="shared" si="60"/>
        <v>0</v>
      </c>
      <c r="S47" s="374">
        <f t="shared" si="60"/>
        <v>0</v>
      </c>
      <c r="T47" s="374">
        <f t="shared" si="60"/>
        <v>0</v>
      </c>
      <c r="U47" s="374">
        <f t="shared" si="60"/>
        <v>0</v>
      </c>
      <c r="V47" s="380"/>
      <c r="W47" s="362">
        <f t="shared" si="47"/>
        <v>0.22222222222222221</v>
      </c>
      <c r="X47" s="370">
        <f t="shared" si="0"/>
        <v>0.88888888888888884</v>
      </c>
      <c r="Y47" s="376">
        <f t="shared" si="5"/>
        <v>0.875</v>
      </c>
      <c r="Z47" s="377">
        <f t="shared" si="6"/>
        <v>1</v>
      </c>
      <c r="AA47" s="8">
        <f t="shared" si="7"/>
        <v>0.66666666666666663</v>
      </c>
      <c r="AB47" s="370">
        <f t="shared" si="8"/>
        <v>0.83333333333333337</v>
      </c>
      <c r="AC47" s="8">
        <f t="shared" si="9"/>
        <v>0.33333333333333331</v>
      </c>
      <c r="AD47" s="376">
        <f t="shared" si="10"/>
        <v>1</v>
      </c>
      <c r="AE47" s="377">
        <f t="shared" si="1"/>
        <v>0.75</v>
      </c>
      <c r="AF47" s="376">
        <f t="shared" si="2"/>
        <v>1</v>
      </c>
      <c r="AG47" s="377" t="str">
        <f t="shared" si="3"/>
        <v/>
      </c>
      <c r="AH47" s="378" t="str">
        <f t="shared" si="4"/>
        <v/>
      </c>
    </row>
    <row r="48" spans="1:34" ht="10.9" customHeight="1" thickTop="1" thickBot="1" x14ac:dyDescent="0.3">
      <c r="A48" s="640"/>
      <c r="B48" s="61" t="s">
        <v>68</v>
      </c>
      <c r="C48" s="4">
        <f>C46+C47</f>
        <v>9</v>
      </c>
      <c r="D48" s="4">
        <f t="shared" ref="D48:U48" si="61">D46+D47</f>
        <v>0</v>
      </c>
      <c r="E48" s="4">
        <f t="shared" si="61"/>
        <v>2</v>
      </c>
      <c r="F48" s="4">
        <f t="shared" si="61"/>
        <v>2</v>
      </c>
      <c r="G48" s="4">
        <f t="shared" si="61"/>
        <v>8</v>
      </c>
      <c r="H48" s="4">
        <f t="shared" si="61"/>
        <v>7</v>
      </c>
      <c r="I48" s="4">
        <f t="shared" si="61"/>
        <v>6</v>
      </c>
      <c r="J48" s="4">
        <f t="shared" si="61"/>
        <v>5</v>
      </c>
      <c r="K48" s="4">
        <f t="shared" si="61"/>
        <v>3</v>
      </c>
      <c r="L48" s="4">
        <f t="shared" si="61"/>
        <v>0</v>
      </c>
      <c r="M48" s="4">
        <f t="shared" si="61"/>
        <v>0</v>
      </c>
      <c r="N48" s="4">
        <f t="shared" si="61"/>
        <v>6</v>
      </c>
      <c r="O48" s="4">
        <f t="shared" si="61"/>
        <v>0</v>
      </c>
      <c r="P48" s="4">
        <f t="shared" si="61"/>
        <v>0</v>
      </c>
      <c r="Q48" s="4">
        <f t="shared" si="61"/>
        <v>2</v>
      </c>
      <c r="R48" s="4">
        <f t="shared" si="61"/>
        <v>0</v>
      </c>
      <c r="S48" s="4">
        <f t="shared" si="61"/>
        <v>0</v>
      </c>
      <c r="T48" s="4">
        <f t="shared" si="61"/>
        <v>0</v>
      </c>
      <c r="U48" s="4">
        <f t="shared" si="61"/>
        <v>0</v>
      </c>
      <c r="V48" s="382"/>
      <c r="W48" s="251">
        <f t="shared" si="47"/>
        <v>0.22222222222222221</v>
      </c>
      <c r="X48" s="35">
        <f>IF($C48=0,"",G48/$C47)</f>
        <v>0.88888888888888884</v>
      </c>
      <c r="Y48" s="71">
        <f t="shared" si="5"/>
        <v>0.875</v>
      </c>
      <c r="Z48" s="72">
        <f t="shared" si="6"/>
        <v>1</v>
      </c>
      <c r="AA48" s="35">
        <f t="shared" si="7"/>
        <v>0.66666666666666663</v>
      </c>
      <c r="AB48" s="179">
        <f t="shared" si="8"/>
        <v>0.83333333333333337</v>
      </c>
      <c r="AC48" s="35">
        <f t="shared" si="9"/>
        <v>0.33333333333333331</v>
      </c>
      <c r="AD48" s="71">
        <f t="shared" si="10"/>
        <v>1</v>
      </c>
      <c r="AE48" s="72">
        <f t="shared" si="1"/>
        <v>0.75</v>
      </c>
      <c r="AF48" s="71">
        <f t="shared" si="2"/>
        <v>1</v>
      </c>
      <c r="AG48" s="72" t="str">
        <f t="shared" si="3"/>
        <v/>
      </c>
      <c r="AH48" s="73" t="str">
        <f t="shared" si="4"/>
        <v/>
      </c>
    </row>
    <row r="49" spans="1:34" ht="13.9" customHeight="1" thickTop="1" x14ac:dyDescent="0.25">
      <c r="A49" s="637" t="s">
        <v>96</v>
      </c>
      <c r="B49" s="202" t="s">
        <v>66</v>
      </c>
      <c r="C49" s="371"/>
      <c r="D49" s="371"/>
      <c r="E49" s="371"/>
      <c r="F49" s="371"/>
      <c r="G49" s="174"/>
      <c r="H49" s="174"/>
      <c r="I49" s="174"/>
      <c r="J49" s="174"/>
      <c r="K49" s="174"/>
      <c r="L49" s="174"/>
      <c r="M49" s="174"/>
      <c r="N49" s="371"/>
      <c r="O49" s="371"/>
      <c r="P49" s="371"/>
      <c r="Q49" s="371"/>
      <c r="R49" s="371"/>
      <c r="S49" s="371"/>
      <c r="T49" s="371"/>
      <c r="U49" s="372"/>
      <c r="V49" s="380"/>
      <c r="W49" s="118" t="str">
        <f t="shared" si="0"/>
        <v/>
      </c>
      <c r="X49" s="12"/>
      <c r="Y49" s="12"/>
      <c r="Z49" s="13"/>
      <c r="AA49" s="12"/>
      <c r="AB49" s="12"/>
      <c r="AC49" s="12"/>
      <c r="AD49" s="12"/>
      <c r="AE49" s="10" t="str">
        <f t="shared" si="1"/>
        <v/>
      </c>
      <c r="AF49" s="9" t="str">
        <f t="shared" si="2"/>
        <v/>
      </c>
      <c r="AG49" s="10" t="str">
        <f t="shared" si="3"/>
        <v/>
      </c>
      <c r="AH49" s="115" t="str">
        <f t="shared" si="4"/>
        <v/>
      </c>
    </row>
    <row r="50" spans="1:34" ht="13.9" customHeight="1" x14ac:dyDescent="0.25">
      <c r="A50" s="635"/>
      <c r="B50" s="195" t="s">
        <v>67</v>
      </c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6"/>
      <c r="V50" s="380"/>
      <c r="W50" s="112" t="str">
        <f t="shared" si="0"/>
        <v/>
      </c>
      <c r="X50" s="6" t="str">
        <f t="shared" si="0"/>
        <v/>
      </c>
      <c r="Y50" s="6" t="str">
        <f t="shared" si="5"/>
        <v/>
      </c>
      <c r="Z50" s="7" t="str">
        <f t="shared" si="6"/>
        <v/>
      </c>
      <c r="AA50" s="6" t="str">
        <f t="shared" si="7"/>
        <v/>
      </c>
      <c r="AB50" s="147" t="str">
        <f t="shared" si="8"/>
        <v/>
      </c>
      <c r="AC50" s="6" t="str">
        <f t="shared" si="9"/>
        <v/>
      </c>
      <c r="AD50" s="8" t="str">
        <f t="shared" si="10"/>
        <v/>
      </c>
      <c r="AE50" s="7" t="str">
        <f t="shared" si="1"/>
        <v/>
      </c>
      <c r="AF50" s="6" t="str">
        <f t="shared" si="2"/>
        <v/>
      </c>
      <c r="AG50" s="7" t="str">
        <f t="shared" si="3"/>
        <v/>
      </c>
      <c r="AH50" s="113" t="str">
        <f t="shared" si="4"/>
        <v/>
      </c>
    </row>
    <row r="51" spans="1:34" ht="13.9" customHeight="1" x14ac:dyDescent="0.25">
      <c r="A51" s="634" t="s">
        <v>97</v>
      </c>
      <c r="B51" s="196" t="s">
        <v>66</v>
      </c>
      <c r="C51" s="168"/>
      <c r="D51" s="168"/>
      <c r="E51" s="168"/>
      <c r="F51" s="168"/>
      <c r="G51" s="167"/>
      <c r="H51" s="167"/>
      <c r="I51" s="167"/>
      <c r="J51" s="167"/>
      <c r="K51" s="167"/>
      <c r="L51" s="167"/>
      <c r="M51" s="167"/>
      <c r="N51" s="168"/>
      <c r="O51" s="168"/>
      <c r="P51" s="168"/>
      <c r="Q51" s="168"/>
      <c r="R51" s="168"/>
      <c r="S51" s="168"/>
      <c r="T51" s="168"/>
      <c r="U51" s="169"/>
      <c r="V51" s="380"/>
      <c r="W51" s="114" t="str">
        <f>IF($C51=0,"",F51/$C51)</f>
        <v/>
      </c>
      <c r="X51" s="11"/>
      <c r="Y51" s="11"/>
      <c r="Z51" s="13"/>
      <c r="AA51" s="12"/>
      <c r="AB51" s="11"/>
      <c r="AC51" s="12"/>
      <c r="AD51" s="11"/>
      <c r="AE51" s="10" t="str">
        <f>IF((N51+O51+P51+Q51)=0,"",1-(Q51/(N51+O51+P51+Q51)))</f>
        <v/>
      </c>
      <c r="AF51" s="9" t="str">
        <f>IF((N51+O51+P51)=0,"",(N51+O51)/(N51+O51+P51))</f>
        <v/>
      </c>
      <c r="AG51" s="10" t="str">
        <f>IF((R51+S51+T51+U51)=0,"",1-(U51/(R51+S51+T51+U51)))</f>
        <v/>
      </c>
      <c r="AH51" s="115" t="str">
        <f>IF((R51+S51+T51)=0,"",(S51+R51)/(R51+S51+T51))</f>
        <v/>
      </c>
    </row>
    <row r="52" spans="1:34" ht="13.9" customHeight="1" x14ac:dyDescent="0.25">
      <c r="A52" s="635"/>
      <c r="B52" s="195" t="s">
        <v>67</v>
      </c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6"/>
      <c r="V52" s="380"/>
      <c r="W52" s="112" t="str">
        <f>IF($C52=0,"",F52/$C52)</f>
        <v/>
      </c>
      <c r="X52" s="6" t="str">
        <f t="shared" ref="X52:X58" si="62">IF($C52=0,"",G52/$C52)</f>
        <v/>
      </c>
      <c r="Y52" s="6" t="str">
        <f>IF($G52=0,"",H52/$G52)</f>
        <v/>
      </c>
      <c r="Z52" s="7" t="str">
        <f>IF((I52+K52+L52+M52)=0,"",1-(M52/(I52+K52+L52+M52)))</f>
        <v/>
      </c>
      <c r="AA52" s="6" t="str">
        <f t="shared" si="7"/>
        <v/>
      </c>
      <c r="AB52" s="147" t="str">
        <f t="shared" si="8"/>
        <v/>
      </c>
      <c r="AC52" s="6" t="str">
        <f t="shared" si="9"/>
        <v/>
      </c>
      <c r="AD52" s="8" t="str">
        <f>IF(($I52+$K52+$L52)=0,"",($I52+$K52)/($I52+$K52+$L52))</f>
        <v/>
      </c>
      <c r="AE52" s="7" t="str">
        <f>IF((N52+O52+P52+Q52)=0,"",1-(Q52/(N52+O52+P52+Q52)))</f>
        <v/>
      </c>
      <c r="AF52" s="6" t="str">
        <f>IF((N52+O52+P52)=0,"",(N52+O52)/(N52+O52+P52))</f>
        <v/>
      </c>
      <c r="AG52" s="7" t="str">
        <f>IF((R52+S52+T52+U52)=0,"",1-(U52/(R52+S52+T52+U52)))</f>
        <v/>
      </c>
      <c r="AH52" s="113" t="str">
        <f>IF((R52+S52+T52)=0,"",(S52+R52)/(R52+S52+T52))</f>
        <v/>
      </c>
    </row>
    <row r="53" spans="1:34" ht="13.9" customHeight="1" x14ac:dyDescent="0.25">
      <c r="A53" s="634" t="s">
        <v>98</v>
      </c>
      <c r="B53" s="196" t="s">
        <v>66</v>
      </c>
      <c r="C53" s="168"/>
      <c r="D53" s="168"/>
      <c r="E53" s="168"/>
      <c r="F53" s="168"/>
      <c r="G53" s="167"/>
      <c r="H53" s="167"/>
      <c r="I53" s="167"/>
      <c r="J53" s="167"/>
      <c r="K53" s="167"/>
      <c r="L53" s="167"/>
      <c r="M53" s="167"/>
      <c r="N53" s="168"/>
      <c r="O53" s="168"/>
      <c r="P53" s="168"/>
      <c r="Q53" s="168"/>
      <c r="R53" s="168"/>
      <c r="S53" s="168"/>
      <c r="T53" s="168"/>
      <c r="U53" s="169"/>
      <c r="V53" s="380"/>
      <c r="W53" s="114" t="str">
        <f t="shared" ref="W53:W79" si="63">IF($C53=0,"",F53/$C53)</f>
        <v/>
      </c>
      <c r="X53" s="11"/>
      <c r="Y53" s="11"/>
      <c r="Z53" s="13"/>
      <c r="AA53" s="12"/>
      <c r="AB53" s="11"/>
      <c r="AC53" s="12"/>
      <c r="AD53" s="11"/>
      <c r="AE53" s="10" t="str">
        <f t="shared" ref="AE53:AE79" si="64">IF((N53+O53+P53+Q53)=0,"",1-(Q53/(N53+O53+P53+Q53)))</f>
        <v/>
      </c>
      <c r="AF53" s="9" t="str">
        <f t="shared" ref="AF53:AF79" si="65">IF((N53+O53+P53)=0,"",(N53+O53)/(N53+O53+P53))</f>
        <v/>
      </c>
      <c r="AG53" s="10" t="str">
        <f t="shared" ref="AG53:AG79" si="66">IF((R53+S53+T53+U53)=0,"",1-(U53/(R53+S53+T53+U53)))</f>
        <v/>
      </c>
      <c r="AH53" s="115" t="str">
        <f t="shared" ref="AH53:AH78" si="67">IF((R53+S53+T53)=0,"",(S53+R53)/(R53+S53+T53))</f>
        <v/>
      </c>
    </row>
    <row r="54" spans="1:34" ht="13.9" customHeight="1" x14ac:dyDescent="0.25">
      <c r="A54" s="635"/>
      <c r="B54" s="195" t="s">
        <v>67</v>
      </c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6"/>
      <c r="V54" s="380"/>
      <c r="W54" s="112" t="str">
        <f t="shared" si="63"/>
        <v/>
      </c>
      <c r="X54" s="6" t="str">
        <f t="shared" si="62"/>
        <v/>
      </c>
      <c r="Y54" s="6" t="str">
        <f t="shared" ref="Y54:Y78" si="68">IF($G54=0,"",H54/$G54)</f>
        <v/>
      </c>
      <c r="Z54" s="7" t="str">
        <f t="shared" ref="Z54:Z79" si="69">IF((I54+K54+L54+M54)=0,"",1-(M54/(I54+K54+L54+M54)))</f>
        <v/>
      </c>
      <c r="AA54" s="6" t="str">
        <f t="shared" si="7"/>
        <v/>
      </c>
      <c r="AB54" s="147" t="str">
        <f t="shared" si="8"/>
        <v/>
      </c>
      <c r="AC54" s="6" t="str">
        <f t="shared" si="9"/>
        <v/>
      </c>
      <c r="AD54" s="8" t="str">
        <f t="shared" ref="AD54:AD79" si="70">IF(($I54+$K54+$L54)=0,"",($I54+$K54)/($I54+$K54+$L54))</f>
        <v/>
      </c>
      <c r="AE54" s="7" t="str">
        <f t="shared" si="64"/>
        <v/>
      </c>
      <c r="AF54" s="6" t="str">
        <f t="shared" si="65"/>
        <v/>
      </c>
      <c r="AG54" s="7" t="str">
        <f t="shared" si="66"/>
        <v/>
      </c>
      <c r="AH54" s="113" t="str">
        <f t="shared" si="67"/>
        <v/>
      </c>
    </row>
    <row r="55" spans="1:34" ht="13.9" customHeight="1" x14ac:dyDescent="0.25">
      <c r="A55" s="634" t="s">
        <v>99</v>
      </c>
      <c r="B55" s="196" t="s">
        <v>66</v>
      </c>
      <c r="C55" s="168"/>
      <c r="D55" s="168"/>
      <c r="E55" s="168"/>
      <c r="F55" s="168"/>
      <c r="G55" s="167"/>
      <c r="H55" s="167"/>
      <c r="I55" s="167"/>
      <c r="J55" s="167"/>
      <c r="K55" s="167"/>
      <c r="L55" s="167"/>
      <c r="M55" s="167"/>
      <c r="N55" s="168"/>
      <c r="O55" s="168"/>
      <c r="P55" s="168"/>
      <c r="Q55" s="168"/>
      <c r="R55" s="168"/>
      <c r="S55" s="168"/>
      <c r="T55" s="168"/>
      <c r="U55" s="169"/>
      <c r="V55" s="380"/>
      <c r="W55" s="114" t="str">
        <f t="shared" ref="W55:W56" si="71">IF($C55=0,"",F55/$C55)</f>
        <v/>
      </c>
      <c r="X55" s="11"/>
      <c r="Y55" s="11"/>
      <c r="Z55" s="13"/>
      <c r="AA55" s="12"/>
      <c r="AB55" s="11"/>
      <c r="AC55" s="12"/>
      <c r="AD55" s="11"/>
      <c r="AE55" s="10" t="str">
        <f t="shared" ref="AE55:AE56" si="72">IF((N55+O55+P55+Q55)=0,"",1-(Q55/(N55+O55+P55+Q55)))</f>
        <v/>
      </c>
      <c r="AF55" s="9" t="str">
        <f t="shared" ref="AF55:AF56" si="73">IF((N55+O55+P55)=0,"",(N55+O55)/(N55+O55+P55))</f>
        <v/>
      </c>
      <c r="AG55" s="10" t="str">
        <f t="shared" ref="AG55:AG56" si="74">IF((R55+S55+T55+U55)=0,"",1-(U55/(R55+S55+T55+U55)))</f>
        <v/>
      </c>
      <c r="AH55" s="115" t="str">
        <f t="shared" ref="AH55:AH56" si="75">IF((R55+S55+T55)=0,"",(S55+R55)/(R55+S55+T55))</f>
        <v/>
      </c>
    </row>
    <row r="56" spans="1:34" ht="13.9" customHeight="1" x14ac:dyDescent="0.25">
      <c r="A56" s="635"/>
      <c r="B56" s="195" t="s">
        <v>67</v>
      </c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6"/>
      <c r="V56" s="380"/>
      <c r="W56" s="112" t="str">
        <f t="shared" si="71"/>
        <v/>
      </c>
      <c r="X56" s="6" t="str">
        <f t="shared" si="62"/>
        <v/>
      </c>
      <c r="Y56" s="6" t="str">
        <f t="shared" ref="Y56" si="76">IF($G56=0,"",H56/$G56)</f>
        <v/>
      </c>
      <c r="Z56" s="7" t="str">
        <f t="shared" ref="Z56" si="77">IF((I56+K56+L56+M56)=0,"",1-(M56/(I56+K56+L56+M56)))</f>
        <v/>
      </c>
      <c r="AA56" s="6" t="str">
        <f t="shared" si="7"/>
        <v/>
      </c>
      <c r="AB56" s="147" t="str">
        <f t="shared" si="8"/>
        <v/>
      </c>
      <c r="AC56" s="6" t="str">
        <f t="shared" si="9"/>
        <v/>
      </c>
      <c r="AD56" s="8" t="str">
        <f t="shared" si="70"/>
        <v/>
      </c>
      <c r="AE56" s="7" t="str">
        <f t="shared" si="72"/>
        <v/>
      </c>
      <c r="AF56" s="6" t="str">
        <f t="shared" si="73"/>
        <v/>
      </c>
      <c r="AG56" s="7" t="str">
        <f t="shared" si="74"/>
        <v/>
      </c>
      <c r="AH56" s="113" t="str">
        <f t="shared" si="75"/>
        <v/>
      </c>
    </row>
    <row r="57" spans="1:34" ht="12" customHeight="1" x14ac:dyDescent="0.25">
      <c r="A57" s="634" t="s">
        <v>269</v>
      </c>
      <c r="B57" s="196" t="s">
        <v>66</v>
      </c>
      <c r="C57" s="168"/>
      <c r="D57" s="168"/>
      <c r="E57" s="168"/>
      <c r="F57" s="168"/>
      <c r="G57" s="167"/>
      <c r="H57" s="167"/>
      <c r="I57" s="167"/>
      <c r="J57" s="167"/>
      <c r="K57" s="167"/>
      <c r="L57" s="167"/>
      <c r="M57" s="167"/>
      <c r="N57" s="168"/>
      <c r="O57" s="168"/>
      <c r="P57" s="168"/>
      <c r="Q57" s="168"/>
      <c r="R57" s="168"/>
      <c r="S57" s="168"/>
      <c r="T57" s="168"/>
      <c r="U57" s="169"/>
      <c r="V57" s="380"/>
      <c r="W57" s="114" t="str">
        <f t="shared" ref="W57:W58" si="78">IF($C57=0,"",F57/$C57)</f>
        <v/>
      </c>
      <c r="X57" s="11"/>
      <c r="Y57" s="11"/>
      <c r="Z57" s="13"/>
      <c r="AA57" s="12"/>
      <c r="AB57" s="11"/>
      <c r="AC57" s="12"/>
      <c r="AD57" s="11"/>
      <c r="AE57" s="10" t="str">
        <f t="shared" ref="AE57:AE58" si="79">IF((N57+O57+P57+Q57)=0,"",1-(Q57/(N57+O57+P57+Q57)))</f>
        <v/>
      </c>
      <c r="AF57" s="9" t="str">
        <f t="shared" ref="AF57:AF58" si="80">IF((N57+O57+P57)=0,"",(N57+O57)/(N57+O57+P57))</f>
        <v/>
      </c>
      <c r="AG57" s="10" t="str">
        <f t="shared" ref="AG57:AG58" si="81">IF((R57+S57+T57+U57)=0,"",1-(U57/(R57+S57+T57+U57)))</f>
        <v/>
      </c>
      <c r="AH57" s="115" t="str">
        <f t="shared" ref="AH57:AH58" si="82">IF((R57+S57+T57)=0,"",(S57+R57)/(R57+S57+T57))</f>
        <v/>
      </c>
    </row>
    <row r="58" spans="1:34" ht="12" customHeight="1" x14ac:dyDescent="0.25">
      <c r="A58" s="635"/>
      <c r="B58" s="195" t="s">
        <v>67</v>
      </c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6"/>
      <c r="V58" s="380"/>
      <c r="W58" s="112" t="str">
        <f t="shared" si="78"/>
        <v/>
      </c>
      <c r="X58" s="6" t="str">
        <f t="shared" si="62"/>
        <v/>
      </c>
      <c r="Y58" s="6" t="str">
        <f t="shared" ref="Y58" si="83">IF($G58=0,"",H58/$G58)</f>
        <v/>
      </c>
      <c r="Z58" s="7" t="str">
        <f t="shared" ref="Z58" si="84">IF((I58+K58+L58+M58)=0,"",1-(M58/(I58+K58+L58+M58)))</f>
        <v/>
      </c>
      <c r="AA58" s="6" t="str">
        <f t="shared" si="7"/>
        <v/>
      </c>
      <c r="AB58" s="147" t="str">
        <f t="shared" si="8"/>
        <v/>
      </c>
      <c r="AC58" s="6" t="str">
        <f t="shared" si="9"/>
        <v/>
      </c>
      <c r="AD58" s="8" t="str">
        <f t="shared" si="70"/>
        <v/>
      </c>
      <c r="AE58" s="7" t="str">
        <f t="shared" si="79"/>
        <v/>
      </c>
      <c r="AF58" s="6" t="str">
        <f t="shared" si="80"/>
        <v/>
      </c>
      <c r="AG58" s="7" t="str">
        <f t="shared" si="81"/>
        <v/>
      </c>
      <c r="AH58" s="113" t="str">
        <f t="shared" si="82"/>
        <v/>
      </c>
    </row>
    <row r="59" spans="1:34" ht="12" customHeight="1" x14ac:dyDescent="0.25">
      <c r="A59" s="634" t="s">
        <v>270</v>
      </c>
      <c r="B59" s="196" t="s">
        <v>66</v>
      </c>
      <c r="C59" s="168"/>
      <c r="D59" s="168"/>
      <c r="E59" s="168"/>
      <c r="F59" s="168"/>
      <c r="G59" s="167"/>
      <c r="H59" s="167"/>
      <c r="I59" s="167"/>
      <c r="J59" s="197"/>
      <c r="K59" s="167"/>
      <c r="L59" s="167"/>
      <c r="M59" s="167"/>
      <c r="N59" s="168"/>
      <c r="O59" s="168"/>
      <c r="P59" s="168"/>
      <c r="Q59" s="168"/>
      <c r="R59" s="168"/>
      <c r="S59" s="168"/>
      <c r="T59" s="168"/>
      <c r="U59" s="169"/>
      <c r="V59" s="380"/>
      <c r="W59" s="114" t="str">
        <f t="shared" ref="W59:W60" si="85">IF($C59=0,"",F59/$C59)</f>
        <v/>
      </c>
      <c r="X59" s="11"/>
      <c r="Y59" s="11"/>
      <c r="Z59" s="13"/>
      <c r="AA59" s="12"/>
      <c r="AB59" s="11"/>
      <c r="AC59" s="12"/>
      <c r="AD59" s="11"/>
      <c r="AE59" s="10" t="str">
        <f t="shared" ref="AE59:AE60" si="86">IF((N59+O59+P59+Q59)=0,"",1-(Q59/(N59+O59+P59+Q59)))</f>
        <v/>
      </c>
      <c r="AF59" s="9" t="str">
        <f t="shared" ref="AF59:AF60" si="87">IF((N59+O59+P59)=0,"",(N59+O59)/(N59+O59+P59))</f>
        <v/>
      </c>
      <c r="AG59" s="10" t="str">
        <f t="shared" ref="AG59:AG60" si="88">IF((R59+S59+T59+U59)=0,"",1-(U59/(R59+S59+T59+U59)))</f>
        <v/>
      </c>
      <c r="AH59" s="115" t="str">
        <f t="shared" ref="AH59:AH60" si="89">IF((R59+S59+T59)=0,"",(S59+R59)/(R59+S59+T59))</f>
        <v/>
      </c>
    </row>
    <row r="60" spans="1:34" ht="12" customHeight="1" x14ac:dyDescent="0.25">
      <c r="A60" s="635"/>
      <c r="B60" s="195" t="s">
        <v>67</v>
      </c>
      <c r="C60" s="165"/>
      <c r="D60" s="165"/>
      <c r="E60" s="165"/>
      <c r="F60" s="165"/>
      <c r="G60" s="165"/>
      <c r="H60" s="165"/>
      <c r="I60" s="165"/>
      <c r="J60" s="198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6"/>
      <c r="V60" s="380"/>
      <c r="W60" s="112" t="str">
        <f t="shared" si="85"/>
        <v/>
      </c>
      <c r="X60" s="6" t="str">
        <f>IF($C60=0,"",G60/$C60)</f>
        <v/>
      </c>
      <c r="Y60" s="6" t="str">
        <f t="shared" ref="Y60" si="90">IF($G60=0,"",H60/$G60)</f>
        <v/>
      </c>
      <c r="Z60" s="7" t="str">
        <f t="shared" ref="Z60" si="91">IF((I60+K60+L60+M60)=0,"",1-(M60/(I60+K60+L60+M60)))</f>
        <v/>
      </c>
      <c r="AA60" s="6" t="str">
        <f t="shared" si="7"/>
        <v/>
      </c>
      <c r="AB60" s="147" t="str">
        <f t="shared" si="8"/>
        <v/>
      </c>
      <c r="AC60" s="6" t="str">
        <f t="shared" si="9"/>
        <v/>
      </c>
      <c r="AD60" s="8" t="str">
        <f t="shared" si="70"/>
        <v/>
      </c>
      <c r="AE60" s="7" t="str">
        <f t="shared" si="86"/>
        <v/>
      </c>
      <c r="AF60" s="6" t="str">
        <f t="shared" si="87"/>
        <v/>
      </c>
      <c r="AG60" s="7" t="str">
        <f t="shared" si="88"/>
        <v/>
      </c>
      <c r="AH60" s="113" t="str">
        <f t="shared" si="89"/>
        <v/>
      </c>
    </row>
    <row r="61" spans="1:34" ht="12" customHeight="1" x14ac:dyDescent="0.25">
      <c r="A61" s="641" t="s">
        <v>100</v>
      </c>
      <c r="B61" s="196" t="s">
        <v>66</v>
      </c>
      <c r="C61" s="168"/>
      <c r="D61" s="168"/>
      <c r="E61" s="168"/>
      <c r="F61" s="168"/>
      <c r="G61" s="167"/>
      <c r="H61" s="167"/>
      <c r="I61" s="167"/>
      <c r="J61" s="197"/>
      <c r="K61" s="167"/>
      <c r="L61" s="167"/>
      <c r="M61" s="167"/>
      <c r="N61" s="168"/>
      <c r="O61" s="168"/>
      <c r="P61" s="168"/>
      <c r="Q61" s="168"/>
      <c r="R61" s="168"/>
      <c r="S61" s="168"/>
      <c r="T61" s="168"/>
      <c r="U61" s="169"/>
      <c r="V61" s="380"/>
      <c r="W61" s="114" t="str">
        <f t="shared" ref="W61:W62" si="92">IF($C61=0,"",F61/$C61)</f>
        <v/>
      </c>
      <c r="X61" s="11"/>
      <c r="Y61" s="11"/>
      <c r="Z61" s="13"/>
      <c r="AA61" s="12"/>
      <c r="AB61" s="11"/>
      <c r="AC61" s="12"/>
      <c r="AD61" s="11"/>
      <c r="AE61" s="10" t="str">
        <f t="shared" ref="AE61:AE62" si="93">IF((N61+O61+P61+Q61)=0,"",1-(Q61/(N61+O61+P61+Q61)))</f>
        <v/>
      </c>
      <c r="AF61" s="9" t="str">
        <f t="shared" ref="AF61:AF62" si="94">IF((N61+O61+P61)=0,"",(N61+O61)/(N61+O61+P61))</f>
        <v/>
      </c>
      <c r="AG61" s="10" t="str">
        <f t="shared" ref="AG61:AG62" si="95">IF((R61+S61+T61+U61)=0,"",1-(U61/(R61+S61+T61+U61)))</f>
        <v/>
      </c>
      <c r="AH61" s="115" t="str">
        <f t="shared" ref="AH61:AH62" si="96">IF((R61+S61+T61)=0,"",(S61+R61)/(R61+S61+T61))</f>
        <v/>
      </c>
    </row>
    <row r="62" spans="1:34" ht="12" customHeight="1" x14ac:dyDescent="0.25">
      <c r="A62" s="642"/>
      <c r="B62" s="195" t="s">
        <v>67</v>
      </c>
      <c r="C62" s="165"/>
      <c r="D62" s="165"/>
      <c r="E62" s="165"/>
      <c r="F62" s="165"/>
      <c r="G62" s="165"/>
      <c r="H62" s="165"/>
      <c r="I62" s="165"/>
      <c r="J62" s="199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6"/>
      <c r="V62" s="380"/>
      <c r="W62" s="112" t="str">
        <f t="shared" si="92"/>
        <v/>
      </c>
      <c r="X62" s="6" t="str">
        <f t="shared" ref="X62:X78" si="97">IF($C62=0,"",G62/$C62)</f>
        <v/>
      </c>
      <c r="Y62" s="6" t="str">
        <f t="shared" ref="Y62" si="98">IF($G62=0,"",H62/$G62)</f>
        <v/>
      </c>
      <c r="Z62" s="7" t="str">
        <f t="shared" ref="Z62" si="99">IF((I62+K62+L62+M62)=0,"",1-(M62/(I62+K62+L62+M62)))</f>
        <v/>
      </c>
      <c r="AA62" s="6" t="str">
        <f t="shared" si="7"/>
        <v/>
      </c>
      <c r="AB62" s="147" t="str">
        <f t="shared" si="8"/>
        <v/>
      </c>
      <c r="AC62" s="6" t="str">
        <f t="shared" si="9"/>
        <v/>
      </c>
      <c r="AD62" s="8" t="str">
        <f t="shared" si="70"/>
        <v/>
      </c>
      <c r="AE62" s="7" t="str">
        <f t="shared" si="93"/>
        <v/>
      </c>
      <c r="AF62" s="6" t="str">
        <f t="shared" si="94"/>
        <v/>
      </c>
      <c r="AG62" s="7" t="str">
        <f t="shared" si="95"/>
        <v/>
      </c>
      <c r="AH62" s="113" t="str">
        <f t="shared" si="96"/>
        <v/>
      </c>
    </row>
    <row r="63" spans="1:34" ht="13.9" customHeight="1" x14ac:dyDescent="0.25">
      <c r="A63" s="634" t="s">
        <v>101</v>
      </c>
      <c r="B63" s="196" t="s">
        <v>66</v>
      </c>
      <c r="C63" s="168"/>
      <c r="D63" s="168"/>
      <c r="E63" s="168"/>
      <c r="F63" s="168"/>
      <c r="G63" s="167"/>
      <c r="H63" s="167"/>
      <c r="I63" s="167"/>
      <c r="J63" s="200"/>
      <c r="K63" s="167"/>
      <c r="L63" s="167"/>
      <c r="M63" s="167"/>
      <c r="N63" s="168"/>
      <c r="O63" s="168"/>
      <c r="P63" s="168"/>
      <c r="Q63" s="168"/>
      <c r="R63" s="168"/>
      <c r="S63" s="168"/>
      <c r="T63" s="168"/>
      <c r="U63" s="169"/>
      <c r="V63" s="380"/>
      <c r="W63" s="114" t="str">
        <f t="shared" si="63"/>
        <v/>
      </c>
      <c r="X63" s="11"/>
      <c r="Y63" s="11"/>
      <c r="Z63" s="13"/>
      <c r="AA63" s="12"/>
      <c r="AB63" s="11"/>
      <c r="AC63" s="12"/>
      <c r="AD63" s="11"/>
      <c r="AE63" s="10" t="str">
        <f t="shared" si="64"/>
        <v/>
      </c>
      <c r="AF63" s="9" t="str">
        <f t="shared" si="65"/>
        <v/>
      </c>
      <c r="AG63" s="10" t="str">
        <f t="shared" si="66"/>
        <v/>
      </c>
      <c r="AH63" s="115" t="str">
        <f t="shared" si="67"/>
        <v/>
      </c>
    </row>
    <row r="64" spans="1:34" ht="13.9" customHeight="1" x14ac:dyDescent="0.25">
      <c r="A64" s="635"/>
      <c r="B64" s="195" t="s">
        <v>67</v>
      </c>
      <c r="C64" s="165"/>
      <c r="D64" s="165"/>
      <c r="E64" s="165"/>
      <c r="F64" s="165"/>
      <c r="G64" s="165"/>
      <c r="H64" s="165"/>
      <c r="I64" s="165"/>
      <c r="J64" s="199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6"/>
      <c r="V64" s="380"/>
      <c r="W64" s="112" t="str">
        <f t="shared" si="63"/>
        <v/>
      </c>
      <c r="X64" s="6" t="str">
        <f t="shared" si="97"/>
        <v/>
      </c>
      <c r="Y64" s="6" t="str">
        <f t="shared" si="68"/>
        <v/>
      </c>
      <c r="Z64" s="7" t="str">
        <f t="shared" si="69"/>
        <v/>
      </c>
      <c r="AA64" s="6" t="str">
        <f t="shared" si="7"/>
        <v/>
      </c>
      <c r="AB64" s="147" t="str">
        <f t="shared" si="8"/>
        <v/>
      </c>
      <c r="AC64" s="6" t="str">
        <f t="shared" si="9"/>
        <v/>
      </c>
      <c r="AD64" s="8" t="str">
        <f t="shared" si="70"/>
        <v/>
      </c>
      <c r="AE64" s="7" t="str">
        <f t="shared" si="64"/>
        <v/>
      </c>
      <c r="AF64" s="6" t="str">
        <f t="shared" si="65"/>
        <v/>
      </c>
      <c r="AG64" s="7" t="str">
        <f t="shared" si="66"/>
        <v/>
      </c>
      <c r="AH64" s="113" t="str">
        <f t="shared" si="67"/>
        <v/>
      </c>
    </row>
    <row r="65" spans="1:34" ht="13.9" customHeight="1" x14ac:dyDescent="0.25">
      <c r="A65" s="634" t="s">
        <v>102</v>
      </c>
      <c r="B65" s="196" t="s">
        <v>66</v>
      </c>
      <c r="C65" s="168"/>
      <c r="D65" s="168"/>
      <c r="E65" s="168"/>
      <c r="F65" s="168"/>
      <c r="G65" s="167"/>
      <c r="H65" s="167"/>
      <c r="I65" s="167"/>
      <c r="J65" s="200"/>
      <c r="K65" s="167"/>
      <c r="L65" s="167"/>
      <c r="M65" s="167"/>
      <c r="N65" s="168"/>
      <c r="O65" s="168"/>
      <c r="P65" s="168"/>
      <c r="Q65" s="168"/>
      <c r="R65" s="168"/>
      <c r="S65" s="168"/>
      <c r="T65" s="168"/>
      <c r="U65" s="169"/>
      <c r="V65" s="380"/>
      <c r="W65" s="114" t="str">
        <f t="shared" si="63"/>
        <v/>
      </c>
      <c r="X65" s="11"/>
      <c r="Y65" s="11"/>
      <c r="Z65" s="13"/>
      <c r="AA65" s="12"/>
      <c r="AB65" s="11"/>
      <c r="AC65" s="12"/>
      <c r="AD65" s="11"/>
      <c r="AE65" s="10" t="str">
        <f t="shared" si="64"/>
        <v/>
      </c>
      <c r="AF65" s="9" t="str">
        <f t="shared" si="65"/>
        <v/>
      </c>
      <c r="AG65" s="10" t="str">
        <f t="shared" si="66"/>
        <v/>
      </c>
      <c r="AH65" s="115" t="str">
        <f t="shared" si="67"/>
        <v/>
      </c>
    </row>
    <row r="66" spans="1:34" ht="13.9" customHeight="1" x14ac:dyDescent="0.25">
      <c r="A66" s="635"/>
      <c r="B66" s="195" t="s">
        <v>67</v>
      </c>
      <c r="C66" s="165"/>
      <c r="D66" s="165"/>
      <c r="E66" s="165"/>
      <c r="F66" s="165"/>
      <c r="G66" s="165"/>
      <c r="H66" s="165"/>
      <c r="I66" s="165"/>
      <c r="J66" s="199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6"/>
      <c r="V66" s="380"/>
      <c r="W66" s="112" t="str">
        <f t="shared" si="63"/>
        <v/>
      </c>
      <c r="X66" s="6" t="str">
        <f t="shared" si="97"/>
        <v/>
      </c>
      <c r="Y66" s="6" t="str">
        <f t="shared" si="68"/>
        <v/>
      </c>
      <c r="Z66" s="7" t="str">
        <f t="shared" si="69"/>
        <v/>
      </c>
      <c r="AA66" s="6" t="str">
        <f t="shared" ref="AA66:AA79" si="100">IF(AND((($I66+$K66+$L66)=0),($I66=0)),"",$I66/($I66+$L66+$K66))</f>
        <v/>
      </c>
      <c r="AB66" s="147" t="str">
        <f t="shared" ref="AB66:AB79" si="101">IF(AND((($I66+$K66+$L66)=0),($I66=0)),"",$J66/($I66))</f>
        <v/>
      </c>
      <c r="AC66" s="6" t="str">
        <f t="shared" ref="AC66:AC79" si="102">IF(AND((($I66+$K66+$L66)=0),($K66=0)),"",$K66/($K66+$L66+$I66))</f>
        <v/>
      </c>
      <c r="AD66" s="8" t="str">
        <f t="shared" si="70"/>
        <v/>
      </c>
      <c r="AE66" s="7" t="str">
        <f t="shared" si="64"/>
        <v/>
      </c>
      <c r="AF66" s="6" t="str">
        <f t="shared" si="65"/>
        <v/>
      </c>
      <c r="AG66" s="7" t="str">
        <f t="shared" si="66"/>
        <v/>
      </c>
      <c r="AH66" s="113" t="str">
        <f t="shared" si="67"/>
        <v/>
      </c>
    </row>
    <row r="67" spans="1:34" ht="13.9" customHeight="1" x14ac:dyDescent="0.25">
      <c r="A67" s="634" t="s">
        <v>103</v>
      </c>
      <c r="B67" s="196" t="s">
        <v>66</v>
      </c>
      <c r="C67" s="168"/>
      <c r="D67" s="168"/>
      <c r="E67" s="168"/>
      <c r="F67" s="168"/>
      <c r="G67" s="167"/>
      <c r="H67" s="167"/>
      <c r="I67" s="167"/>
      <c r="J67" s="200"/>
      <c r="K67" s="167"/>
      <c r="L67" s="167"/>
      <c r="M67" s="167"/>
      <c r="N67" s="168"/>
      <c r="O67" s="168"/>
      <c r="P67" s="168"/>
      <c r="Q67" s="168"/>
      <c r="R67" s="168"/>
      <c r="S67" s="168"/>
      <c r="T67" s="168"/>
      <c r="U67" s="169"/>
      <c r="V67" s="380"/>
      <c r="W67" s="114" t="str">
        <f t="shared" si="63"/>
        <v/>
      </c>
      <c r="X67" s="11"/>
      <c r="Y67" s="11"/>
      <c r="Z67" s="13"/>
      <c r="AA67" s="12"/>
      <c r="AB67" s="11"/>
      <c r="AC67" s="12"/>
      <c r="AD67" s="11"/>
      <c r="AE67" s="10" t="str">
        <f t="shared" si="64"/>
        <v/>
      </c>
      <c r="AF67" s="9" t="str">
        <f t="shared" si="65"/>
        <v/>
      </c>
      <c r="AG67" s="10" t="str">
        <f t="shared" si="66"/>
        <v/>
      </c>
      <c r="AH67" s="115" t="str">
        <f t="shared" si="67"/>
        <v/>
      </c>
    </row>
    <row r="68" spans="1:34" ht="13.9" customHeight="1" x14ac:dyDescent="0.25">
      <c r="A68" s="635"/>
      <c r="B68" s="195" t="s">
        <v>67</v>
      </c>
      <c r="C68" s="165"/>
      <c r="D68" s="165"/>
      <c r="E68" s="165"/>
      <c r="F68" s="165"/>
      <c r="G68" s="165"/>
      <c r="H68" s="165"/>
      <c r="I68" s="165"/>
      <c r="J68" s="199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6"/>
      <c r="V68" s="380"/>
      <c r="W68" s="112" t="str">
        <f t="shared" si="63"/>
        <v/>
      </c>
      <c r="X68" s="147" t="str">
        <f t="shared" si="97"/>
        <v/>
      </c>
      <c r="Y68" s="6" t="str">
        <f t="shared" si="68"/>
        <v/>
      </c>
      <c r="Z68" s="7" t="str">
        <f t="shared" si="69"/>
        <v/>
      </c>
      <c r="AA68" s="6" t="str">
        <f t="shared" si="100"/>
        <v/>
      </c>
      <c r="AB68" s="147" t="str">
        <f t="shared" si="101"/>
        <v/>
      </c>
      <c r="AC68" s="6" t="str">
        <f t="shared" si="102"/>
        <v/>
      </c>
      <c r="AD68" s="8" t="str">
        <f t="shared" si="70"/>
        <v/>
      </c>
      <c r="AE68" s="7" t="str">
        <f t="shared" si="64"/>
        <v/>
      </c>
      <c r="AF68" s="6" t="str">
        <f t="shared" si="65"/>
        <v/>
      </c>
      <c r="AG68" s="7" t="str">
        <f t="shared" si="66"/>
        <v/>
      </c>
      <c r="AH68" s="113" t="str">
        <f t="shared" si="67"/>
        <v/>
      </c>
    </row>
    <row r="69" spans="1:34" ht="11.25" customHeight="1" x14ac:dyDescent="0.25">
      <c r="A69" s="641" t="s">
        <v>105</v>
      </c>
      <c r="B69" s="196" t="s">
        <v>66</v>
      </c>
      <c r="C69" s="168"/>
      <c r="D69" s="168"/>
      <c r="E69" s="168"/>
      <c r="F69" s="168"/>
      <c r="G69" s="167"/>
      <c r="H69" s="167"/>
      <c r="I69" s="167"/>
      <c r="J69" s="200"/>
      <c r="K69" s="167"/>
      <c r="L69" s="167"/>
      <c r="M69" s="167"/>
      <c r="N69" s="168"/>
      <c r="O69" s="168"/>
      <c r="P69" s="168"/>
      <c r="Q69" s="168"/>
      <c r="R69" s="168"/>
      <c r="S69" s="168"/>
      <c r="T69" s="168"/>
      <c r="U69" s="169"/>
      <c r="V69" s="380"/>
      <c r="W69" s="114" t="str">
        <f>IF($C69=0,"",F69/$C69)</f>
        <v/>
      </c>
      <c r="X69" s="11"/>
      <c r="Y69" s="11"/>
      <c r="Z69" s="13"/>
      <c r="AA69" s="12"/>
      <c r="AB69" s="11"/>
      <c r="AC69" s="12"/>
      <c r="AD69" s="11"/>
      <c r="AE69" s="10" t="str">
        <f>IF((N69+O69+P69+Q69)=0,"",1-(Q69/(N69+O69+P69+Q69)))</f>
        <v/>
      </c>
      <c r="AF69" s="9" t="str">
        <f>IF((N69+O69+P69)=0,"",(N69+O69)/(N69+O69+P69))</f>
        <v/>
      </c>
      <c r="AG69" s="10" t="str">
        <f>IF((R69+S69+T69+U69)=0,"",1-(U69/(R69+S69+T69+U69)))</f>
        <v/>
      </c>
      <c r="AH69" s="115" t="str">
        <f>IF((R69+S69+T69)=0,"",(S69+R69)/(R69+S69+T69))</f>
        <v/>
      </c>
    </row>
    <row r="70" spans="1:34" ht="11.25" customHeight="1" x14ac:dyDescent="0.25">
      <c r="A70" s="642"/>
      <c r="B70" s="195" t="s">
        <v>67</v>
      </c>
      <c r="C70" s="165"/>
      <c r="D70" s="165"/>
      <c r="E70" s="165"/>
      <c r="F70" s="165"/>
      <c r="G70" s="165"/>
      <c r="H70" s="165"/>
      <c r="I70" s="165"/>
      <c r="J70" s="199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6"/>
      <c r="V70" s="380"/>
      <c r="W70" s="112" t="str">
        <f>IF($C70=0,"",F70/$C70)</f>
        <v/>
      </c>
      <c r="X70" s="6" t="str">
        <f>IF($C70=0,"",G70/$C70)</f>
        <v/>
      </c>
      <c r="Y70" s="6" t="str">
        <f>IF($G70=0,"",H70/$G70)</f>
        <v/>
      </c>
      <c r="Z70" s="7" t="str">
        <f>IF((I70+K70+L70+M70)=0,"",1-(M70/(I70+K70+L70+M70)))</f>
        <v/>
      </c>
      <c r="AA70" s="6" t="str">
        <f>IF(AND((($I70+$K70+$L70)=0),($I70=0)),"",$I70/($I70+$L70+$K70))</f>
        <v/>
      </c>
      <c r="AB70" s="147" t="str">
        <f>IF(AND((($I70+$K70+$L70)=0),($I70=0)),"",$J70/($I70))</f>
        <v/>
      </c>
      <c r="AC70" s="6" t="str">
        <f>IF(AND((($I70+$K70+$L70)=0),($K70=0)),"",$K70/($K70+$L70+$I70))</f>
        <v/>
      </c>
      <c r="AD70" s="8" t="str">
        <f>IF(($I70+$K70+$L70)=0,"",($I70+$K70)/($I70+$K70+$L70))</f>
        <v/>
      </c>
      <c r="AE70" s="7" t="str">
        <f>IF((N70+O70+P70+Q70)=0,"",1-(Q70/(N70+O70+P70+Q70)))</f>
        <v/>
      </c>
      <c r="AF70" s="6" t="str">
        <f>IF((N70+O70+P70)=0,"",(N70+O70)/(N70+O70+P70))</f>
        <v/>
      </c>
      <c r="AG70" s="7" t="str">
        <f>IF((R70+S70+T70+U70)=0,"",1-(U70/(R70+S70+T70+U70)))</f>
        <v/>
      </c>
      <c r="AH70" s="113" t="str">
        <f>IF((R70+S70+T70)=0,"",(S70+R70)/(R70+S70+T70))</f>
        <v/>
      </c>
    </row>
    <row r="71" spans="1:34" ht="11.25" customHeight="1" x14ac:dyDescent="0.25">
      <c r="A71" s="634" t="s">
        <v>104</v>
      </c>
      <c r="B71" s="196" t="s">
        <v>66</v>
      </c>
      <c r="C71" s="168"/>
      <c r="D71" s="168"/>
      <c r="E71" s="168"/>
      <c r="F71" s="168"/>
      <c r="G71" s="167"/>
      <c r="H71" s="167"/>
      <c r="I71" s="167"/>
      <c r="J71" s="200"/>
      <c r="K71" s="167"/>
      <c r="L71" s="167"/>
      <c r="M71" s="167"/>
      <c r="N71" s="168"/>
      <c r="O71" s="168"/>
      <c r="P71" s="168"/>
      <c r="Q71" s="168"/>
      <c r="R71" s="168"/>
      <c r="S71" s="168"/>
      <c r="T71" s="168"/>
      <c r="U71" s="169"/>
      <c r="V71" s="380"/>
      <c r="W71" s="114" t="str">
        <f t="shared" ref="W71:W72" si="103">IF($C71=0,"",F71/$C71)</f>
        <v/>
      </c>
      <c r="X71" s="11"/>
      <c r="Y71" s="11"/>
      <c r="Z71" s="13"/>
      <c r="AA71" s="12"/>
      <c r="AB71" s="11"/>
      <c r="AC71" s="12"/>
      <c r="AD71" s="11"/>
      <c r="AE71" s="10" t="str">
        <f t="shared" ref="AE71:AE72" si="104">IF((N71+O71+P71+Q71)=0,"",1-(Q71/(N71+O71+P71+Q71)))</f>
        <v/>
      </c>
      <c r="AF71" s="9" t="str">
        <f t="shared" ref="AF71:AF72" si="105">IF((N71+O71+P71)=0,"",(N71+O71)/(N71+O71+P71))</f>
        <v/>
      </c>
      <c r="AG71" s="10" t="str">
        <f t="shared" ref="AG71:AG72" si="106">IF((R71+S71+T71+U71)=0,"",1-(U71/(R71+S71+T71+U71)))</f>
        <v/>
      </c>
      <c r="AH71" s="115" t="str">
        <f t="shared" ref="AH71:AH72" si="107">IF((R71+S71+T71)=0,"",(S71+R71)/(R71+S71+T71))</f>
        <v/>
      </c>
    </row>
    <row r="72" spans="1:34" ht="12" customHeight="1" x14ac:dyDescent="0.25">
      <c r="A72" s="635"/>
      <c r="B72" s="195" t="s">
        <v>67</v>
      </c>
      <c r="C72" s="165"/>
      <c r="D72" s="165"/>
      <c r="E72" s="165"/>
      <c r="F72" s="165"/>
      <c r="G72" s="165"/>
      <c r="H72" s="165"/>
      <c r="I72" s="165"/>
      <c r="J72" s="199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6"/>
      <c r="V72" s="380"/>
      <c r="W72" s="112" t="str">
        <f t="shared" si="103"/>
        <v/>
      </c>
      <c r="X72" s="6" t="str">
        <f t="shared" si="97"/>
        <v/>
      </c>
      <c r="Y72" s="6" t="str">
        <f t="shared" ref="Y72" si="108">IF($G72=0,"",H72/$G72)</f>
        <v/>
      </c>
      <c r="Z72" s="7" t="str">
        <f t="shared" ref="Z72" si="109">IF((I72+K72+L72+M72)=0,"",1-(M72/(I72+K72+L72+M72)))</f>
        <v/>
      </c>
      <c r="AA72" s="6" t="str">
        <f t="shared" si="100"/>
        <v/>
      </c>
      <c r="AB72" s="147" t="str">
        <f t="shared" si="101"/>
        <v/>
      </c>
      <c r="AC72" s="6" t="str">
        <f t="shared" si="102"/>
        <v/>
      </c>
      <c r="AD72" s="8" t="str">
        <f t="shared" si="70"/>
        <v/>
      </c>
      <c r="AE72" s="7" t="str">
        <f t="shared" si="104"/>
        <v/>
      </c>
      <c r="AF72" s="6" t="str">
        <f t="shared" si="105"/>
        <v/>
      </c>
      <c r="AG72" s="7" t="str">
        <f t="shared" si="106"/>
        <v/>
      </c>
      <c r="AH72" s="113" t="str">
        <f t="shared" si="107"/>
        <v/>
      </c>
    </row>
    <row r="73" spans="1:34" ht="13.9" customHeight="1" x14ac:dyDescent="0.25">
      <c r="A73" s="634" t="s">
        <v>106</v>
      </c>
      <c r="B73" s="196" t="s">
        <v>66</v>
      </c>
      <c r="C73" s="168"/>
      <c r="D73" s="168"/>
      <c r="E73" s="168"/>
      <c r="F73" s="168"/>
      <c r="G73" s="167"/>
      <c r="H73" s="167"/>
      <c r="I73" s="167"/>
      <c r="J73" s="200"/>
      <c r="K73" s="167"/>
      <c r="L73" s="167"/>
      <c r="M73" s="167"/>
      <c r="N73" s="168"/>
      <c r="O73" s="168"/>
      <c r="P73" s="168"/>
      <c r="Q73" s="168"/>
      <c r="R73" s="168"/>
      <c r="S73" s="168"/>
      <c r="T73" s="168"/>
      <c r="U73" s="169"/>
      <c r="V73" s="380"/>
      <c r="W73" s="114" t="str">
        <f>IF($C73=0,"",F73/$C73)</f>
        <v/>
      </c>
      <c r="X73" s="11"/>
      <c r="Y73" s="11"/>
      <c r="Z73" s="13"/>
      <c r="AA73" s="12"/>
      <c r="AB73" s="11"/>
      <c r="AC73" s="12"/>
      <c r="AD73" s="11"/>
      <c r="AE73" s="10" t="str">
        <f>IF((N73+O73+P73+Q73)=0,"",1-(Q73/(N73+O73+P73+Q73)))</f>
        <v/>
      </c>
      <c r="AF73" s="9" t="str">
        <f>IF((N73+O73+P73)=0,"",(N73+O73)/(N73+O73+P73))</f>
        <v/>
      </c>
      <c r="AG73" s="10" t="str">
        <f>IF((R73+S73+T73+U73)=0,"",1-(U73/(R73+S73+T73+U73)))</f>
        <v/>
      </c>
      <c r="AH73" s="115" t="str">
        <f>IF((R73+S73+T73)=0,"",(S73+R73)/(R73+S73+T73))</f>
        <v/>
      </c>
    </row>
    <row r="74" spans="1:34" ht="13.9" customHeight="1" x14ac:dyDescent="0.25">
      <c r="A74" s="635"/>
      <c r="B74" s="195" t="s">
        <v>67</v>
      </c>
      <c r="C74" s="165"/>
      <c r="D74" s="165"/>
      <c r="E74" s="165"/>
      <c r="F74" s="165"/>
      <c r="G74" s="165"/>
      <c r="H74" s="165"/>
      <c r="I74" s="165"/>
      <c r="J74" s="199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6"/>
      <c r="V74" s="380"/>
      <c r="W74" s="112" t="str">
        <f>IF($C74=0,"",F74/$C74)</f>
        <v/>
      </c>
      <c r="X74" s="6" t="str">
        <f t="shared" si="97"/>
        <v/>
      </c>
      <c r="Y74" s="6" t="str">
        <f>IF($G74=0,"",H74/$G74)</f>
        <v/>
      </c>
      <c r="Z74" s="7" t="str">
        <f>IF((I74+K74+L74+M74)=0,"",1-(M74/(I74+K74+L74+M74)))</f>
        <v/>
      </c>
      <c r="AA74" s="6" t="str">
        <f t="shared" si="100"/>
        <v/>
      </c>
      <c r="AB74" s="147" t="str">
        <f t="shared" si="101"/>
        <v/>
      </c>
      <c r="AC74" s="6" t="str">
        <f t="shared" si="102"/>
        <v/>
      </c>
      <c r="AD74" s="8" t="str">
        <f>IF(($I74+$K74+$L74)=0,"",($I74+$K74)/($I74+$K74+$L74))</f>
        <v/>
      </c>
      <c r="AE74" s="7" t="str">
        <f>IF((N74+O74+P74+Q74)=0,"",1-(Q74/(N74+O74+P74+Q74)))</f>
        <v/>
      </c>
      <c r="AF74" s="6" t="str">
        <f>IF((N74+O74+P74)=0,"",(N74+O74)/(N74+O74+P74))</f>
        <v/>
      </c>
      <c r="AG74" s="7" t="str">
        <f>IF((R74+S74+T74+U74)=0,"",1-(U74/(R74+S74+T74+U74)))</f>
        <v/>
      </c>
      <c r="AH74" s="113" t="str">
        <f>IF((R74+S74+T74)=0,"",(S74+R74)/(R74+S74+T74))</f>
        <v/>
      </c>
    </row>
    <row r="75" spans="1:34" ht="13.9" customHeight="1" x14ac:dyDescent="0.25">
      <c r="A75" s="634" t="s">
        <v>107</v>
      </c>
      <c r="B75" s="196" t="s">
        <v>66</v>
      </c>
      <c r="C75" s="168"/>
      <c r="D75" s="168"/>
      <c r="E75" s="168"/>
      <c r="F75" s="168"/>
      <c r="G75" s="167"/>
      <c r="H75" s="167"/>
      <c r="I75" s="167"/>
      <c r="J75" s="200"/>
      <c r="K75" s="167"/>
      <c r="L75" s="167"/>
      <c r="M75" s="167"/>
      <c r="N75" s="168"/>
      <c r="O75" s="168"/>
      <c r="P75" s="168"/>
      <c r="Q75" s="168"/>
      <c r="R75" s="168"/>
      <c r="S75" s="168"/>
      <c r="T75" s="168"/>
      <c r="U75" s="169"/>
      <c r="V75" s="380"/>
      <c r="W75" s="114" t="str">
        <f t="shared" si="63"/>
        <v/>
      </c>
      <c r="X75" s="11"/>
      <c r="Y75" s="11"/>
      <c r="Z75" s="13"/>
      <c r="AA75" s="12"/>
      <c r="AB75" s="11"/>
      <c r="AC75" s="12"/>
      <c r="AD75" s="11"/>
      <c r="AE75" s="10" t="str">
        <f t="shared" si="64"/>
        <v/>
      </c>
      <c r="AF75" s="9" t="str">
        <f t="shared" si="65"/>
        <v/>
      </c>
      <c r="AG75" s="10" t="str">
        <f t="shared" si="66"/>
        <v/>
      </c>
      <c r="AH75" s="115" t="str">
        <f t="shared" si="67"/>
        <v/>
      </c>
    </row>
    <row r="76" spans="1:34" ht="13.9" customHeight="1" thickBot="1" x14ac:dyDescent="0.3">
      <c r="A76" s="637"/>
      <c r="B76" s="138" t="s">
        <v>67</v>
      </c>
      <c r="C76" s="181"/>
      <c r="D76" s="181"/>
      <c r="E76" s="181"/>
      <c r="F76" s="181"/>
      <c r="G76" s="181"/>
      <c r="H76" s="181"/>
      <c r="I76" s="181"/>
      <c r="J76" s="20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2"/>
      <c r="V76" s="380"/>
      <c r="W76" s="157" t="str">
        <f t="shared" si="63"/>
        <v/>
      </c>
      <c r="X76" s="150" t="str">
        <f t="shared" si="97"/>
        <v/>
      </c>
      <c r="Y76" s="150" t="str">
        <f t="shared" si="68"/>
        <v/>
      </c>
      <c r="Z76" s="158" t="str">
        <f t="shared" si="69"/>
        <v/>
      </c>
      <c r="AA76" s="36" t="str">
        <f t="shared" si="100"/>
        <v/>
      </c>
      <c r="AB76" s="152" t="str">
        <f t="shared" si="101"/>
        <v/>
      </c>
      <c r="AC76" s="36" t="str">
        <f t="shared" si="102"/>
        <v/>
      </c>
      <c r="AD76" s="36" t="str">
        <f t="shared" si="70"/>
        <v/>
      </c>
      <c r="AE76" s="158" t="str">
        <f t="shared" si="64"/>
        <v/>
      </c>
      <c r="AF76" s="150" t="str">
        <f t="shared" si="65"/>
        <v/>
      </c>
      <c r="AG76" s="158" t="str">
        <f t="shared" si="66"/>
        <v/>
      </c>
      <c r="AH76" s="159" t="str">
        <f t="shared" si="67"/>
        <v/>
      </c>
    </row>
    <row r="77" spans="1:34" ht="13.9" customHeight="1" thickTop="1" x14ac:dyDescent="0.25">
      <c r="A77" s="638" t="s">
        <v>108</v>
      </c>
      <c r="B77" s="119" t="s">
        <v>66</v>
      </c>
      <c r="C77" s="139">
        <f t="shared" ref="C77:U77" si="110">C49+C51+C53+C55+C57+C59+C61+C63+C65+C67+C71+C69+C73+C75</f>
        <v>0</v>
      </c>
      <c r="D77" s="139">
        <f t="shared" si="110"/>
        <v>0</v>
      </c>
      <c r="E77" s="139">
        <f t="shared" si="110"/>
        <v>0</v>
      </c>
      <c r="F77" s="139">
        <f t="shared" si="110"/>
        <v>0</v>
      </c>
      <c r="G77" s="145">
        <f t="shared" si="110"/>
        <v>0</v>
      </c>
      <c r="H77" s="145">
        <f t="shared" si="110"/>
        <v>0</v>
      </c>
      <c r="I77" s="145">
        <f t="shared" si="110"/>
        <v>0</v>
      </c>
      <c r="J77" s="145">
        <f t="shared" si="110"/>
        <v>0</v>
      </c>
      <c r="K77" s="145">
        <f t="shared" si="110"/>
        <v>0</v>
      </c>
      <c r="L77" s="145">
        <f t="shared" si="110"/>
        <v>0</v>
      </c>
      <c r="M77" s="145">
        <f t="shared" si="110"/>
        <v>0</v>
      </c>
      <c r="N77" s="139">
        <f t="shared" si="110"/>
        <v>0</v>
      </c>
      <c r="O77" s="139">
        <f t="shared" si="110"/>
        <v>0</v>
      </c>
      <c r="P77" s="139">
        <f t="shared" si="110"/>
        <v>0</v>
      </c>
      <c r="Q77" s="139">
        <f t="shared" si="110"/>
        <v>0</v>
      </c>
      <c r="R77" s="139">
        <f t="shared" si="110"/>
        <v>0</v>
      </c>
      <c r="S77" s="139">
        <f t="shared" si="110"/>
        <v>0</v>
      </c>
      <c r="T77" s="139">
        <f t="shared" si="110"/>
        <v>0</v>
      </c>
      <c r="U77" s="172">
        <f t="shared" si="110"/>
        <v>0</v>
      </c>
      <c r="V77" s="380"/>
      <c r="W77" s="64" t="str">
        <f t="shared" si="63"/>
        <v/>
      </c>
      <c r="X77" s="109"/>
      <c r="Y77" s="65"/>
      <c r="Z77" s="107"/>
      <c r="AA77" s="109"/>
      <c r="AB77" s="109"/>
      <c r="AC77" s="109"/>
      <c r="AD77" s="65"/>
      <c r="AE77" s="108" t="str">
        <f t="shared" si="64"/>
        <v/>
      </c>
      <c r="AF77" s="66" t="str">
        <f t="shared" si="65"/>
        <v/>
      </c>
      <c r="AG77" s="108" t="str">
        <f t="shared" si="66"/>
        <v/>
      </c>
      <c r="AH77" s="67" t="str">
        <f t="shared" si="67"/>
        <v/>
      </c>
    </row>
    <row r="78" spans="1:34" ht="13.9" customHeight="1" thickBot="1" x14ac:dyDescent="0.3">
      <c r="A78" s="639"/>
      <c r="B78" s="59" t="s">
        <v>67</v>
      </c>
      <c r="C78" s="5">
        <f t="shared" ref="C78:U78" si="111">C50+C52+C54+C56+C58+C60+C62+C64+C66+C68+C72+C70+C74+C76</f>
        <v>0</v>
      </c>
      <c r="D78" s="5">
        <f t="shared" si="111"/>
        <v>0</v>
      </c>
      <c r="E78" s="5">
        <f t="shared" si="111"/>
        <v>0</v>
      </c>
      <c r="F78" s="5">
        <f t="shared" si="111"/>
        <v>0</v>
      </c>
      <c r="G78" s="5">
        <f t="shared" si="111"/>
        <v>0</v>
      </c>
      <c r="H78" s="5">
        <f t="shared" si="111"/>
        <v>0</v>
      </c>
      <c r="I78" s="5">
        <f t="shared" si="111"/>
        <v>0</v>
      </c>
      <c r="J78" s="5">
        <f t="shared" si="111"/>
        <v>0</v>
      </c>
      <c r="K78" s="5">
        <f t="shared" si="111"/>
        <v>0</v>
      </c>
      <c r="L78" s="5">
        <f t="shared" si="111"/>
        <v>0</v>
      </c>
      <c r="M78" s="5">
        <f t="shared" si="111"/>
        <v>0</v>
      </c>
      <c r="N78" s="5">
        <f t="shared" si="111"/>
        <v>0</v>
      </c>
      <c r="O78" s="5">
        <f t="shared" si="111"/>
        <v>0</v>
      </c>
      <c r="P78" s="5">
        <f t="shared" si="111"/>
        <v>0</v>
      </c>
      <c r="Q78" s="5">
        <f t="shared" si="111"/>
        <v>0</v>
      </c>
      <c r="R78" s="5">
        <f t="shared" si="111"/>
        <v>0</v>
      </c>
      <c r="S78" s="5">
        <f t="shared" si="111"/>
        <v>0</v>
      </c>
      <c r="T78" s="5">
        <f t="shared" si="111"/>
        <v>0</v>
      </c>
      <c r="U78" s="60">
        <f t="shared" si="111"/>
        <v>0</v>
      </c>
      <c r="V78" s="380"/>
      <c r="W78" s="68" t="str">
        <f t="shared" si="63"/>
        <v/>
      </c>
      <c r="X78" s="150" t="str">
        <f t="shared" si="97"/>
        <v/>
      </c>
      <c r="Y78" s="3" t="str">
        <f t="shared" si="68"/>
        <v/>
      </c>
      <c r="Z78" s="30" t="str">
        <f t="shared" si="69"/>
        <v/>
      </c>
      <c r="AA78" s="36" t="str">
        <f t="shared" si="100"/>
        <v/>
      </c>
      <c r="AB78" s="152" t="str">
        <f t="shared" si="101"/>
        <v/>
      </c>
      <c r="AC78" s="36" t="str">
        <f>IF(AND((($I78+$K78+$L78)=0),($K78=0)),"",$K78/($K78+$L78+$I78))</f>
        <v/>
      </c>
      <c r="AD78" s="3" t="str">
        <f t="shared" si="70"/>
        <v/>
      </c>
      <c r="AE78" s="30" t="str">
        <f t="shared" si="64"/>
        <v/>
      </c>
      <c r="AF78" s="3" t="str">
        <f t="shared" si="65"/>
        <v/>
      </c>
      <c r="AG78" s="30" t="str">
        <f t="shared" si="66"/>
        <v/>
      </c>
      <c r="AH78" s="69" t="str">
        <f t="shared" si="67"/>
        <v/>
      </c>
    </row>
    <row r="79" spans="1:34" ht="10.9" customHeight="1" thickTop="1" thickBot="1" x14ac:dyDescent="0.3">
      <c r="A79" s="640"/>
      <c r="B79" s="61" t="s">
        <v>68</v>
      </c>
      <c r="C79" s="4">
        <f>C77+C78</f>
        <v>0</v>
      </c>
      <c r="D79" s="4">
        <f t="shared" ref="D79:U79" si="112">D77+D78</f>
        <v>0</v>
      </c>
      <c r="E79" s="4">
        <f t="shared" si="112"/>
        <v>0</v>
      </c>
      <c r="F79" s="4">
        <f t="shared" si="112"/>
        <v>0</v>
      </c>
      <c r="G79" s="4">
        <f t="shared" si="112"/>
        <v>0</v>
      </c>
      <c r="H79" s="4">
        <f t="shared" si="112"/>
        <v>0</v>
      </c>
      <c r="I79" s="4">
        <f t="shared" si="112"/>
        <v>0</v>
      </c>
      <c r="J79" s="4">
        <f t="shared" si="112"/>
        <v>0</v>
      </c>
      <c r="K79" s="4">
        <f t="shared" si="112"/>
        <v>0</v>
      </c>
      <c r="L79" s="4">
        <f t="shared" si="112"/>
        <v>0</v>
      </c>
      <c r="M79" s="4">
        <f t="shared" si="112"/>
        <v>0</v>
      </c>
      <c r="N79" s="4">
        <f t="shared" si="112"/>
        <v>0</v>
      </c>
      <c r="O79" s="4">
        <f t="shared" si="112"/>
        <v>0</v>
      </c>
      <c r="P79" s="4">
        <f t="shared" si="112"/>
        <v>0</v>
      </c>
      <c r="Q79" s="4">
        <f t="shared" si="112"/>
        <v>0</v>
      </c>
      <c r="R79" s="4">
        <f t="shared" si="112"/>
        <v>0</v>
      </c>
      <c r="S79" s="4">
        <f t="shared" si="112"/>
        <v>0</v>
      </c>
      <c r="T79" s="4">
        <f t="shared" si="112"/>
        <v>0</v>
      </c>
      <c r="U79" s="62">
        <f t="shared" si="112"/>
        <v>0</v>
      </c>
      <c r="V79" s="383"/>
      <c r="W79" s="70" t="str">
        <f t="shared" si="63"/>
        <v/>
      </c>
      <c r="X79" s="35" t="str">
        <f>IF($C79=0,"",G79/$C78)</f>
        <v/>
      </c>
      <c r="Y79" s="71" t="str">
        <f>IF($G79=0,"",H79/$G79)</f>
        <v/>
      </c>
      <c r="Z79" s="72" t="str">
        <f t="shared" si="69"/>
        <v/>
      </c>
      <c r="AA79" s="35" t="str">
        <f t="shared" si="100"/>
        <v/>
      </c>
      <c r="AB79" s="179" t="str">
        <f t="shared" si="101"/>
        <v/>
      </c>
      <c r="AC79" s="35" t="str">
        <f t="shared" si="102"/>
        <v/>
      </c>
      <c r="AD79" s="71" t="str">
        <f t="shared" si="70"/>
        <v/>
      </c>
      <c r="AE79" s="72" t="str">
        <f t="shared" si="64"/>
        <v/>
      </c>
      <c r="AF79" s="71" t="str">
        <f t="shared" si="65"/>
        <v/>
      </c>
      <c r="AG79" s="72" t="str">
        <f t="shared" si="66"/>
        <v/>
      </c>
      <c r="AH79" s="73" t="str">
        <f>IF((R79+S79+T79)=0,"",(S79+R79)/(R79+S79+T79))</f>
        <v/>
      </c>
    </row>
    <row r="80" spans="1:34" ht="15.75" thickTop="1" x14ac:dyDescent="0.25"/>
  </sheetData>
  <mergeCells count="45">
    <mergeCell ref="A5:A6"/>
    <mergeCell ref="A7:A8"/>
    <mergeCell ref="A18:A19"/>
    <mergeCell ref="A16:A17"/>
    <mergeCell ref="A65:A66"/>
    <mergeCell ref="A9:A10"/>
    <mergeCell ref="A22:A23"/>
    <mergeCell ref="A24:A25"/>
    <mergeCell ref="A26:A27"/>
    <mergeCell ref="A11:A13"/>
    <mergeCell ref="A14:A15"/>
    <mergeCell ref="A61:A62"/>
    <mergeCell ref="A20:A21"/>
    <mergeCell ref="A34:A35"/>
    <mergeCell ref="A75:A76"/>
    <mergeCell ref="A67:A68"/>
    <mergeCell ref="A77:A79"/>
    <mergeCell ref="A46:A48"/>
    <mergeCell ref="A32:A33"/>
    <mergeCell ref="A38:A39"/>
    <mergeCell ref="A53:A54"/>
    <mergeCell ref="A49:A50"/>
    <mergeCell ref="A36:A37"/>
    <mergeCell ref="A44:A45"/>
    <mergeCell ref="A73:A74"/>
    <mergeCell ref="A63:A64"/>
    <mergeCell ref="A51:A52"/>
    <mergeCell ref="A42:A43"/>
    <mergeCell ref="A59:A60"/>
    <mergeCell ref="A69:A70"/>
    <mergeCell ref="Y1:Y2"/>
    <mergeCell ref="C1:C2"/>
    <mergeCell ref="F1:F2"/>
    <mergeCell ref="A3:A4"/>
    <mergeCell ref="A2:B2"/>
    <mergeCell ref="E1:E2"/>
    <mergeCell ref="W1:W2"/>
    <mergeCell ref="D1:D2"/>
    <mergeCell ref="X1:X2"/>
    <mergeCell ref="A71:A72"/>
    <mergeCell ref="A28:A29"/>
    <mergeCell ref="A40:A41"/>
    <mergeCell ref="A55:A56"/>
    <mergeCell ref="A57:A58"/>
    <mergeCell ref="A30:A31"/>
  </mergeCells>
  <printOptions horizontalCentered="1" verticalCentered="1"/>
  <pageMargins left="0.39370078740157483" right="0.39370078740157483" top="0.53" bottom="0.15748031496062992" header="0.15748031496062992" footer="0.15748031496062992"/>
  <pageSetup paperSize="9" scale="50" orientation="landscape" r:id="rId1"/>
  <headerFooter>
    <oddHeader>&amp;C&amp;"-,Gras"TABLEAU DE BORD DE L'APPRENTISSAGE&amp;"-,Normal" 
&amp;"-,Gras"Filière 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5"/>
  <sheetViews>
    <sheetView showGridLines="0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7" sqref="D17"/>
    </sheetView>
  </sheetViews>
  <sheetFormatPr baseColWidth="10" defaultColWidth="11.42578125" defaultRowHeight="15" x14ac:dyDescent="0.25"/>
  <cols>
    <col min="1" max="1" width="43.140625" customWidth="1"/>
    <col min="2" max="2" width="14.85546875" customWidth="1"/>
    <col min="3" max="3" width="7.28515625" customWidth="1"/>
    <col min="4" max="4" width="9" customWidth="1"/>
    <col min="5" max="5" width="7.28515625" customWidth="1"/>
    <col min="6" max="9" width="6.7109375" customWidth="1"/>
    <col min="10" max="10" width="6.7109375" style="1" customWidth="1"/>
    <col min="11" max="21" width="6.7109375" customWidth="1"/>
    <col min="22" max="22" width="1.2851562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9" t="str">
        <f>Couverture!F12</f>
        <v>Année 2024-2025</v>
      </c>
      <c r="B1" s="28"/>
      <c r="C1" s="632" t="s">
        <v>40</v>
      </c>
      <c r="D1" s="632" t="s">
        <v>41</v>
      </c>
      <c r="E1" s="632" t="s">
        <v>42</v>
      </c>
      <c r="F1" s="632" t="s">
        <v>43</v>
      </c>
      <c r="G1" s="27" t="s">
        <v>44</v>
      </c>
      <c r="H1" s="26"/>
      <c r="I1" s="25" t="s">
        <v>45</v>
      </c>
      <c r="J1" s="25"/>
      <c r="K1" s="25"/>
      <c r="L1" s="25"/>
      <c r="M1" s="24"/>
      <c r="N1" s="23" t="s">
        <v>46</v>
      </c>
      <c r="O1" s="22"/>
      <c r="P1" s="22"/>
      <c r="Q1" s="21"/>
      <c r="R1" s="22" t="s">
        <v>47</v>
      </c>
      <c r="S1" s="22"/>
      <c r="T1" s="22"/>
      <c r="U1" s="21"/>
      <c r="V1" s="379"/>
      <c r="W1" s="625" t="s">
        <v>48</v>
      </c>
      <c r="X1" s="625" t="s">
        <v>49</v>
      </c>
      <c r="Y1" s="625" t="s">
        <v>50</v>
      </c>
      <c r="Z1" s="19" t="s">
        <v>45</v>
      </c>
      <c r="AA1" s="18"/>
      <c r="AB1" s="18"/>
      <c r="AC1" s="17"/>
      <c r="AD1" s="17"/>
      <c r="AE1" s="16" t="s">
        <v>51</v>
      </c>
      <c r="AF1" s="15"/>
      <c r="AG1" s="16"/>
      <c r="AH1" s="15"/>
    </row>
    <row r="2" spans="1:34" ht="49.9" customHeight="1" thickBot="1" x14ac:dyDescent="0.3">
      <c r="A2" s="630" t="str">
        <f>Couverture!B12</f>
        <v xml:space="preserve">             CMA FORMATION TARBES</v>
      </c>
      <c r="B2" s="631"/>
      <c r="C2" s="633"/>
      <c r="D2" s="633"/>
      <c r="E2" s="633"/>
      <c r="F2" s="633"/>
      <c r="G2" s="38" t="s">
        <v>52</v>
      </c>
      <c r="H2" s="38" t="s">
        <v>53</v>
      </c>
      <c r="I2" s="38" t="s">
        <v>54</v>
      </c>
      <c r="J2" s="38" t="s">
        <v>55</v>
      </c>
      <c r="K2" s="38" t="s">
        <v>56</v>
      </c>
      <c r="L2" s="38" t="s">
        <v>57</v>
      </c>
      <c r="M2" s="38" t="s">
        <v>58</v>
      </c>
      <c r="N2" s="52" t="s">
        <v>59</v>
      </c>
      <c r="O2" s="53" t="s">
        <v>60</v>
      </c>
      <c r="P2" s="53" t="s">
        <v>61</v>
      </c>
      <c r="Q2" s="53" t="s">
        <v>58</v>
      </c>
      <c r="R2" s="52" t="s">
        <v>59</v>
      </c>
      <c r="S2" s="53" t="s">
        <v>60</v>
      </c>
      <c r="T2" s="53" t="s">
        <v>61</v>
      </c>
      <c r="U2" s="53" t="s">
        <v>58</v>
      </c>
      <c r="V2" s="379"/>
      <c r="W2" s="626"/>
      <c r="X2" s="626"/>
      <c r="Y2" s="626"/>
      <c r="Z2" s="74" t="s">
        <v>32</v>
      </c>
      <c r="AA2" s="37" t="s">
        <v>109</v>
      </c>
      <c r="AB2" s="37" t="s">
        <v>62</v>
      </c>
      <c r="AC2" s="37" t="s">
        <v>63</v>
      </c>
      <c r="AD2" s="75" t="s">
        <v>29</v>
      </c>
      <c r="AE2" s="76" t="s">
        <v>32</v>
      </c>
      <c r="AF2" s="77" t="s">
        <v>64</v>
      </c>
      <c r="AG2" s="76" t="s">
        <v>32</v>
      </c>
      <c r="AH2" s="77" t="s">
        <v>65</v>
      </c>
    </row>
    <row r="3" spans="1:34" ht="13.9" customHeight="1" thickTop="1" x14ac:dyDescent="0.25">
      <c r="A3" s="624" t="s">
        <v>110</v>
      </c>
      <c r="B3" s="344" t="s">
        <v>66</v>
      </c>
      <c r="C3" s="345"/>
      <c r="D3" s="345"/>
      <c r="E3" s="345"/>
      <c r="F3" s="345"/>
      <c r="G3" s="346"/>
      <c r="H3" s="346"/>
      <c r="I3" s="346"/>
      <c r="J3" s="346"/>
      <c r="K3" s="346"/>
      <c r="L3" s="346"/>
      <c r="M3" s="346"/>
      <c r="N3" s="345"/>
      <c r="O3" s="345"/>
      <c r="P3" s="345"/>
      <c r="Q3" s="345"/>
      <c r="R3" s="345"/>
      <c r="S3" s="345"/>
      <c r="T3" s="345"/>
      <c r="U3" s="347"/>
      <c r="V3" s="385"/>
      <c r="W3" s="236" t="str">
        <f t="shared" ref="W3:X43" si="0">IF($C3=0,"",F3/$C3)</f>
        <v/>
      </c>
      <c r="X3" s="244"/>
      <c r="Y3" s="244"/>
      <c r="Z3" s="245"/>
      <c r="AA3" s="244"/>
      <c r="AB3" s="244"/>
      <c r="AC3" s="244"/>
      <c r="AD3" s="244"/>
      <c r="AE3" s="246" t="str">
        <f t="shared" ref="AE3:AE43" si="1">IF((N3+O3+P3+Q3)=0,"",1-(Q3/(N3+O3+P3+Q3)))</f>
        <v/>
      </c>
      <c r="AF3" s="221" t="str">
        <f t="shared" ref="AF3:AF43" si="2">IF((N3+O3+P3)=0,"",(N3+O3)/(N3+O3+P3))</f>
        <v/>
      </c>
      <c r="AG3" s="246" t="str">
        <f t="shared" ref="AG3:AG43" si="3">IF((R3+S3+T3+U3)=0,"",1-(U3/(R3+S3+T3+U3)))</f>
        <v/>
      </c>
      <c r="AH3" s="238" t="str">
        <f t="shared" ref="AH3:AH43" si="4">IF((R3+S3+T3)=0,"",(S3+R3)/(R3+S3+T3))</f>
        <v/>
      </c>
    </row>
    <row r="4" spans="1:34" ht="13.9" customHeight="1" x14ac:dyDescent="0.25">
      <c r="A4" s="622"/>
      <c r="B4" s="265" t="s">
        <v>67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348"/>
      <c r="V4" s="385"/>
      <c r="W4" s="359" t="str">
        <f t="shared" si="0"/>
        <v/>
      </c>
      <c r="X4" s="277" t="str">
        <f t="shared" si="0"/>
        <v/>
      </c>
      <c r="Y4" s="277" t="str">
        <f t="shared" ref="Y4:Y43" si="5">IF($G4=0,"",H4/$G4)</f>
        <v/>
      </c>
      <c r="Z4" s="281" t="str">
        <f t="shared" ref="Z4:Z43" si="6">IF((I4+K4+L4+M4)=0,"",1-(M4/(I4+K4+L4+M4)))</f>
        <v/>
      </c>
      <c r="AA4" s="277" t="str">
        <f t="shared" ref="AA4:AA44" si="7">IF(AND((($I4+$K4+$L4)=0),(I4=0)),"",I4/($I4+$L4+$K4))</f>
        <v/>
      </c>
      <c r="AB4" s="282" t="str">
        <f t="shared" ref="AB4:AB44" si="8">IF(AND((($I4+$K4+$L4)=0),($I4=0)),"",$J4/($I4))</f>
        <v/>
      </c>
      <c r="AC4" s="277" t="str">
        <f t="shared" ref="AC4:AC44" si="9">IF(AND((($I4+$K4+$L4)=0),(K4=0)),"",K4/($K4+$L4+$I4))</f>
        <v/>
      </c>
      <c r="AD4" s="277" t="str">
        <f t="shared" ref="AD4:AD43" si="10">IF(($I4+$K4+$L4)=0,"",($I4+$K4)/($I4+$K4+$L4))</f>
        <v/>
      </c>
      <c r="AE4" s="281" t="str">
        <f t="shared" si="1"/>
        <v/>
      </c>
      <c r="AF4" s="277" t="str">
        <f t="shared" si="2"/>
        <v/>
      </c>
      <c r="AG4" s="281" t="str">
        <f t="shared" si="3"/>
        <v/>
      </c>
      <c r="AH4" s="360" t="str">
        <f t="shared" si="4"/>
        <v/>
      </c>
    </row>
    <row r="5" spans="1:34" ht="13.9" customHeight="1" x14ac:dyDescent="0.25">
      <c r="A5" s="622" t="s">
        <v>111</v>
      </c>
      <c r="B5" s="265" t="s">
        <v>66</v>
      </c>
      <c r="C5" s="275"/>
      <c r="D5" s="275"/>
      <c r="E5" s="275"/>
      <c r="F5" s="275"/>
      <c r="G5" s="276"/>
      <c r="H5" s="276"/>
      <c r="I5" s="276"/>
      <c r="J5" s="276"/>
      <c r="K5" s="276"/>
      <c r="L5" s="276"/>
      <c r="M5" s="276"/>
      <c r="N5" s="275"/>
      <c r="O5" s="275"/>
      <c r="P5" s="275"/>
      <c r="Q5" s="275"/>
      <c r="R5" s="275"/>
      <c r="S5" s="275"/>
      <c r="T5" s="275"/>
      <c r="U5" s="348"/>
      <c r="V5" s="385"/>
      <c r="W5" s="359" t="str">
        <f t="shared" si="0"/>
        <v/>
      </c>
      <c r="X5" s="278"/>
      <c r="Y5" s="278"/>
      <c r="Z5" s="283"/>
      <c r="AA5" s="278"/>
      <c r="AB5" s="278"/>
      <c r="AC5" s="278"/>
      <c r="AD5" s="278"/>
      <c r="AE5" s="281" t="str">
        <f t="shared" si="1"/>
        <v/>
      </c>
      <c r="AF5" s="277" t="str">
        <f t="shared" si="2"/>
        <v/>
      </c>
      <c r="AG5" s="281" t="str">
        <f t="shared" si="3"/>
        <v/>
      </c>
      <c r="AH5" s="360" t="str">
        <f t="shared" si="4"/>
        <v/>
      </c>
    </row>
    <row r="6" spans="1:34" ht="13.9" customHeight="1" x14ac:dyDescent="0.25">
      <c r="A6" s="622"/>
      <c r="B6" s="263" t="s">
        <v>67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348"/>
      <c r="V6" s="385"/>
      <c r="W6" s="359" t="str">
        <f t="shared" si="0"/>
        <v/>
      </c>
      <c r="X6" s="277" t="str">
        <f t="shared" si="0"/>
        <v/>
      </c>
      <c r="Y6" s="277" t="str">
        <f t="shared" si="5"/>
        <v/>
      </c>
      <c r="Z6" s="281" t="str">
        <f t="shared" si="6"/>
        <v/>
      </c>
      <c r="AA6" s="277" t="str">
        <f t="shared" si="7"/>
        <v/>
      </c>
      <c r="AB6" s="282" t="str">
        <f t="shared" si="8"/>
        <v/>
      </c>
      <c r="AC6" s="277" t="str">
        <f t="shared" si="9"/>
        <v/>
      </c>
      <c r="AD6" s="277" t="str">
        <f t="shared" si="10"/>
        <v/>
      </c>
      <c r="AE6" s="281" t="str">
        <f t="shared" si="1"/>
        <v/>
      </c>
      <c r="AF6" s="277" t="str">
        <f t="shared" si="2"/>
        <v/>
      </c>
      <c r="AG6" s="281" t="str">
        <f t="shared" si="3"/>
        <v/>
      </c>
      <c r="AH6" s="360" t="str">
        <f t="shared" si="4"/>
        <v/>
      </c>
    </row>
    <row r="7" spans="1:34" ht="13.9" customHeight="1" x14ac:dyDescent="0.25">
      <c r="A7" s="622" t="s">
        <v>112</v>
      </c>
      <c r="B7" s="263" t="s">
        <v>66</v>
      </c>
      <c r="C7" s="275"/>
      <c r="D7" s="275"/>
      <c r="E7" s="275"/>
      <c r="F7" s="275"/>
      <c r="G7" s="276"/>
      <c r="H7" s="276"/>
      <c r="I7" s="276"/>
      <c r="J7" s="276"/>
      <c r="K7" s="276"/>
      <c r="L7" s="276"/>
      <c r="M7" s="276"/>
      <c r="N7" s="275"/>
      <c r="O7" s="275"/>
      <c r="P7" s="275"/>
      <c r="Q7" s="275"/>
      <c r="R7" s="275"/>
      <c r="S7" s="275"/>
      <c r="T7" s="275"/>
      <c r="U7" s="348"/>
      <c r="V7" s="385"/>
      <c r="W7" s="359" t="str">
        <f t="shared" si="0"/>
        <v/>
      </c>
      <c r="X7" s="278"/>
      <c r="Y7" s="278"/>
      <c r="Z7" s="283"/>
      <c r="AA7" s="278"/>
      <c r="AB7" s="278"/>
      <c r="AC7" s="278"/>
      <c r="AD7" s="278"/>
      <c r="AE7" s="281" t="str">
        <f t="shared" si="1"/>
        <v/>
      </c>
      <c r="AF7" s="277" t="str">
        <f t="shared" si="2"/>
        <v/>
      </c>
      <c r="AG7" s="281" t="str">
        <f t="shared" si="3"/>
        <v/>
      </c>
      <c r="AH7" s="360" t="str">
        <f t="shared" si="4"/>
        <v/>
      </c>
    </row>
    <row r="8" spans="1:34" ht="13.9" customHeight="1" x14ac:dyDescent="0.25">
      <c r="A8" s="622"/>
      <c r="B8" s="263" t="s">
        <v>67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348"/>
      <c r="V8" s="385"/>
      <c r="W8" s="359" t="str">
        <f t="shared" si="0"/>
        <v/>
      </c>
      <c r="X8" s="277" t="str">
        <f t="shared" si="0"/>
        <v/>
      </c>
      <c r="Y8" s="277" t="str">
        <f t="shared" si="5"/>
        <v/>
      </c>
      <c r="Z8" s="281" t="str">
        <f t="shared" si="6"/>
        <v/>
      </c>
      <c r="AA8" s="277" t="str">
        <f t="shared" si="7"/>
        <v/>
      </c>
      <c r="AB8" s="282" t="str">
        <f t="shared" si="8"/>
        <v/>
      </c>
      <c r="AC8" s="277" t="str">
        <f t="shared" si="9"/>
        <v/>
      </c>
      <c r="AD8" s="277" t="str">
        <f t="shared" si="10"/>
        <v/>
      </c>
      <c r="AE8" s="281" t="str">
        <f t="shared" si="1"/>
        <v/>
      </c>
      <c r="AF8" s="277" t="str">
        <f t="shared" si="2"/>
        <v/>
      </c>
      <c r="AG8" s="281" t="str">
        <f t="shared" si="3"/>
        <v/>
      </c>
      <c r="AH8" s="360" t="str">
        <f t="shared" si="4"/>
        <v/>
      </c>
    </row>
    <row r="9" spans="1:34" ht="13.9" customHeight="1" x14ac:dyDescent="0.25">
      <c r="A9" s="622" t="s">
        <v>113</v>
      </c>
      <c r="B9" s="263" t="s">
        <v>66</v>
      </c>
      <c r="C9" s="275">
        <v>1</v>
      </c>
      <c r="D9" s="275"/>
      <c r="E9" s="275"/>
      <c r="F9" s="275"/>
      <c r="G9" s="276"/>
      <c r="H9" s="276"/>
      <c r="I9" s="276"/>
      <c r="J9" s="276"/>
      <c r="K9" s="276"/>
      <c r="L9" s="276"/>
      <c r="M9" s="276"/>
      <c r="N9" s="275"/>
      <c r="O9" s="275"/>
      <c r="P9" s="275"/>
      <c r="Q9" s="275"/>
      <c r="R9" s="275"/>
      <c r="S9" s="275"/>
      <c r="T9" s="275"/>
      <c r="U9" s="348"/>
      <c r="V9" s="385"/>
      <c r="W9" s="359">
        <f t="shared" si="0"/>
        <v>0</v>
      </c>
      <c r="X9" s="278"/>
      <c r="Y9" s="278"/>
      <c r="Z9" s="283"/>
      <c r="AA9" s="278"/>
      <c r="AB9" s="278"/>
      <c r="AC9" s="278"/>
      <c r="AD9" s="278"/>
      <c r="AE9" s="281" t="str">
        <f t="shared" si="1"/>
        <v/>
      </c>
      <c r="AF9" s="277" t="str">
        <f t="shared" si="2"/>
        <v/>
      </c>
      <c r="AG9" s="281" t="str">
        <f t="shared" si="3"/>
        <v/>
      </c>
      <c r="AH9" s="360" t="str">
        <f t="shared" si="4"/>
        <v/>
      </c>
    </row>
    <row r="10" spans="1:34" ht="13.9" customHeight="1" thickBot="1" x14ac:dyDescent="0.3">
      <c r="A10" s="627"/>
      <c r="B10" s="287" t="s">
        <v>67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351"/>
      <c r="V10" s="415"/>
      <c r="W10" s="362" t="str">
        <f t="shared" si="0"/>
        <v/>
      </c>
      <c r="X10" s="297" t="str">
        <f t="shared" si="0"/>
        <v/>
      </c>
      <c r="Y10" s="297" t="str">
        <f t="shared" si="5"/>
        <v/>
      </c>
      <c r="Z10" s="298" t="str">
        <f t="shared" si="6"/>
        <v/>
      </c>
      <c r="AA10" s="297" t="str">
        <f t="shared" si="7"/>
        <v/>
      </c>
      <c r="AB10" s="299" t="str">
        <f t="shared" si="8"/>
        <v/>
      </c>
      <c r="AC10" s="297" t="str">
        <f t="shared" si="9"/>
        <v/>
      </c>
      <c r="AD10" s="297" t="str">
        <f t="shared" si="10"/>
        <v/>
      </c>
      <c r="AE10" s="298" t="str">
        <f t="shared" si="1"/>
        <v/>
      </c>
      <c r="AF10" s="297" t="str">
        <f t="shared" si="2"/>
        <v/>
      </c>
      <c r="AG10" s="298" t="str">
        <f t="shared" si="3"/>
        <v/>
      </c>
      <c r="AH10" s="321" t="str">
        <f t="shared" si="4"/>
        <v/>
      </c>
    </row>
    <row r="11" spans="1:34" ht="13.9" customHeight="1" thickTop="1" x14ac:dyDescent="0.25">
      <c r="A11" s="619" t="s">
        <v>114</v>
      </c>
      <c r="B11" s="405" t="s">
        <v>66</v>
      </c>
      <c r="C11" s="309">
        <f>C3+C5+C7+C9</f>
        <v>1</v>
      </c>
      <c r="D11" s="309">
        <f t="shared" ref="D11:U11" si="11">D3+D5+D7+D9</f>
        <v>0</v>
      </c>
      <c r="E11" s="309">
        <f t="shared" si="11"/>
        <v>0</v>
      </c>
      <c r="F11" s="309">
        <f t="shared" si="11"/>
        <v>0</v>
      </c>
      <c r="G11" s="310">
        <f t="shared" si="11"/>
        <v>0</v>
      </c>
      <c r="H11" s="310">
        <f t="shared" si="11"/>
        <v>0</v>
      </c>
      <c r="I11" s="310">
        <f t="shared" si="11"/>
        <v>0</v>
      </c>
      <c r="J11" s="310">
        <f t="shared" si="11"/>
        <v>0</v>
      </c>
      <c r="K11" s="310">
        <f t="shared" si="11"/>
        <v>0</v>
      </c>
      <c r="L11" s="310">
        <f t="shared" si="11"/>
        <v>0</v>
      </c>
      <c r="M11" s="310">
        <f t="shared" si="11"/>
        <v>0</v>
      </c>
      <c r="N11" s="309">
        <f t="shared" si="11"/>
        <v>0</v>
      </c>
      <c r="O11" s="309">
        <f t="shared" si="11"/>
        <v>0</v>
      </c>
      <c r="P11" s="309">
        <f t="shared" si="11"/>
        <v>0</v>
      </c>
      <c r="Q11" s="309">
        <f t="shared" si="11"/>
        <v>0</v>
      </c>
      <c r="R11" s="309">
        <f t="shared" si="11"/>
        <v>0</v>
      </c>
      <c r="S11" s="309">
        <f t="shared" si="11"/>
        <v>0</v>
      </c>
      <c r="T11" s="309">
        <f t="shared" si="11"/>
        <v>0</v>
      </c>
      <c r="U11" s="309">
        <f t="shared" si="11"/>
        <v>0</v>
      </c>
      <c r="V11" s="416"/>
      <c r="W11" s="367">
        <f t="shared" si="0"/>
        <v>0</v>
      </c>
      <c r="X11" s="244"/>
      <c r="Y11" s="322"/>
      <c r="Z11" s="334"/>
      <c r="AA11" s="244"/>
      <c r="AB11" s="244"/>
      <c r="AC11" s="244"/>
      <c r="AD11" s="322"/>
      <c r="AE11" s="335" t="str">
        <f t="shared" si="1"/>
        <v/>
      </c>
      <c r="AF11" s="320" t="str">
        <f t="shared" si="2"/>
        <v/>
      </c>
      <c r="AG11" s="335" t="str">
        <f t="shared" si="3"/>
        <v/>
      </c>
      <c r="AH11" s="368" t="str">
        <f t="shared" si="4"/>
        <v/>
      </c>
    </row>
    <row r="12" spans="1:34" ht="13.9" customHeight="1" thickBot="1" x14ac:dyDescent="0.3">
      <c r="A12" s="620"/>
      <c r="B12" s="394" t="s">
        <v>67</v>
      </c>
      <c r="C12" s="409">
        <f>C4+C6+C8+C10</f>
        <v>0</v>
      </c>
      <c r="D12" s="409">
        <f t="shared" ref="D12:U12" si="12">D4+D6+D8+D10</f>
        <v>0</v>
      </c>
      <c r="E12" s="409">
        <f t="shared" si="12"/>
        <v>0</v>
      </c>
      <c r="F12" s="409">
        <f t="shared" si="12"/>
        <v>0</v>
      </c>
      <c r="G12" s="409">
        <f t="shared" si="12"/>
        <v>0</v>
      </c>
      <c r="H12" s="409">
        <f t="shared" si="12"/>
        <v>0</v>
      </c>
      <c r="I12" s="409">
        <f t="shared" si="12"/>
        <v>0</v>
      </c>
      <c r="J12" s="409">
        <f t="shared" si="12"/>
        <v>0</v>
      </c>
      <c r="K12" s="409">
        <f t="shared" si="12"/>
        <v>0</v>
      </c>
      <c r="L12" s="409">
        <f t="shared" si="12"/>
        <v>0</v>
      </c>
      <c r="M12" s="409">
        <f t="shared" si="12"/>
        <v>0</v>
      </c>
      <c r="N12" s="409">
        <f t="shared" si="12"/>
        <v>0</v>
      </c>
      <c r="O12" s="409">
        <f t="shared" si="12"/>
        <v>0</v>
      </c>
      <c r="P12" s="409">
        <f t="shared" si="12"/>
        <v>0</v>
      </c>
      <c r="Q12" s="409">
        <f t="shared" si="12"/>
        <v>0</v>
      </c>
      <c r="R12" s="409">
        <f t="shared" si="12"/>
        <v>0</v>
      </c>
      <c r="S12" s="409">
        <f t="shared" si="12"/>
        <v>0</v>
      </c>
      <c r="T12" s="409">
        <f t="shared" si="12"/>
        <v>0</v>
      </c>
      <c r="U12" s="409">
        <f t="shared" si="12"/>
        <v>0</v>
      </c>
      <c r="V12" s="417"/>
      <c r="W12" s="432" t="str">
        <f t="shared" si="0"/>
        <v/>
      </c>
      <c r="X12" s="297" t="str">
        <f t="shared" si="0"/>
        <v/>
      </c>
      <c r="Y12" s="328" t="str">
        <f t="shared" si="5"/>
        <v/>
      </c>
      <c r="Z12" s="329" t="str">
        <f t="shared" si="6"/>
        <v/>
      </c>
      <c r="AA12" s="297" t="str">
        <f t="shared" si="7"/>
        <v/>
      </c>
      <c r="AB12" s="299" t="str">
        <f t="shared" si="8"/>
        <v/>
      </c>
      <c r="AC12" s="297" t="str">
        <f t="shared" si="9"/>
        <v/>
      </c>
      <c r="AD12" s="328" t="str">
        <f t="shared" si="10"/>
        <v/>
      </c>
      <c r="AE12" s="329" t="str">
        <f t="shared" si="1"/>
        <v/>
      </c>
      <c r="AF12" s="328" t="str">
        <f t="shared" si="2"/>
        <v/>
      </c>
      <c r="AG12" s="329" t="str">
        <f t="shared" si="3"/>
        <v/>
      </c>
      <c r="AH12" s="331" t="str">
        <f t="shared" si="4"/>
        <v/>
      </c>
    </row>
    <row r="13" spans="1:34" s="1" customFormat="1" ht="10.9" customHeight="1" thickTop="1" thickBot="1" x14ac:dyDescent="0.3">
      <c r="A13" s="621"/>
      <c r="B13" s="408" t="s">
        <v>68</v>
      </c>
      <c r="C13" s="410"/>
      <c r="D13" s="4">
        <f t="shared" ref="D13:U13" si="13">D11+D12</f>
        <v>0</v>
      </c>
      <c r="E13" s="4">
        <f t="shared" si="13"/>
        <v>0</v>
      </c>
      <c r="F13" s="4">
        <f t="shared" si="13"/>
        <v>0</v>
      </c>
      <c r="G13" s="4">
        <f t="shared" si="13"/>
        <v>0</v>
      </c>
      <c r="H13" s="4">
        <f t="shared" si="13"/>
        <v>0</v>
      </c>
      <c r="I13" s="4">
        <f t="shared" si="13"/>
        <v>0</v>
      </c>
      <c r="J13" s="4">
        <f t="shared" si="13"/>
        <v>0</v>
      </c>
      <c r="K13" s="4">
        <f t="shared" si="13"/>
        <v>0</v>
      </c>
      <c r="L13" s="4">
        <f t="shared" si="13"/>
        <v>0</v>
      </c>
      <c r="M13" s="4">
        <f t="shared" si="13"/>
        <v>0</v>
      </c>
      <c r="N13" s="4">
        <f t="shared" si="13"/>
        <v>0</v>
      </c>
      <c r="O13" s="4">
        <f t="shared" si="13"/>
        <v>0</v>
      </c>
      <c r="P13" s="4">
        <f t="shared" si="13"/>
        <v>0</v>
      </c>
      <c r="Q13" s="4">
        <f t="shared" si="13"/>
        <v>0</v>
      </c>
      <c r="R13" s="4">
        <f t="shared" si="13"/>
        <v>0</v>
      </c>
      <c r="S13" s="4">
        <f t="shared" si="13"/>
        <v>0</v>
      </c>
      <c r="T13" s="4">
        <f t="shared" si="13"/>
        <v>0</v>
      </c>
      <c r="U13" s="4">
        <f t="shared" si="13"/>
        <v>0</v>
      </c>
      <c r="V13" s="418"/>
      <c r="W13" s="70" t="str">
        <f t="shared" si="0"/>
        <v/>
      </c>
      <c r="X13" s="179" t="str">
        <f>IF($C13=0,"",G13/$C12)</f>
        <v/>
      </c>
      <c r="Y13" s="71" t="str">
        <f t="shared" si="5"/>
        <v/>
      </c>
      <c r="Z13" s="72" t="str">
        <f t="shared" si="6"/>
        <v/>
      </c>
      <c r="AA13" s="35" t="str">
        <f t="shared" si="7"/>
        <v/>
      </c>
      <c r="AB13" s="179" t="str">
        <f t="shared" si="8"/>
        <v/>
      </c>
      <c r="AC13" s="35" t="str">
        <f t="shared" si="9"/>
        <v/>
      </c>
      <c r="AD13" s="71" t="str">
        <f t="shared" si="10"/>
        <v/>
      </c>
      <c r="AE13" s="72" t="str">
        <f t="shared" si="1"/>
        <v/>
      </c>
      <c r="AF13" s="71" t="str">
        <f t="shared" si="2"/>
        <v/>
      </c>
      <c r="AG13" s="72" t="str">
        <f t="shared" si="3"/>
        <v/>
      </c>
      <c r="AH13" s="73" t="str">
        <f t="shared" si="4"/>
        <v/>
      </c>
    </row>
    <row r="14" spans="1:34" ht="13.9" customHeight="1" thickTop="1" x14ac:dyDescent="0.25">
      <c r="A14" s="647" t="s">
        <v>115</v>
      </c>
      <c r="B14" s="403" t="s">
        <v>66</v>
      </c>
      <c r="C14" s="313"/>
      <c r="D14" s="313"/>
      <c r="E14" s="313"/>
      <c r="F14" s="313"/>
      <c r="G14" s="314"/>
      <c r="H14" s="314"/>
      <c r="I14" s="314"/>
      <c r="J14" s="314"/>
      <c r="K14" s="314"/>
      <c r="L14" s="314"/>
      <c r="M14" s="314"/>
      <c r="N14" s="313"/>
      <c r="O14" s="313"/>
      <c r="P14" s="313"/>
      <c r="Q14" s="313"/>
      <c r="R14" s="313"/>
      <c r="S14" s="313"/>
      <c r="T14" s="313"/>
      <c r="U14" s="404"/>
      <c r="V14" s="419"/>
      <c r="W14" s="363" t="str">
        <f t="shared" si="0"/>
        <v/>
      </c>
      <c r="X14" s="316"/>
      <c r="Y14" s="316"/>
      <c r="Z14" s="364"/>
      <c r="AA14" s="316"/>
      <c r="AB14" s="316"/>
      <c r="AC14" s="316"/>
      <c r="AD14" s="316"/>
      <c r="AE14" s="365" t="str">
        <f t="shared" si="1"/>
        <v/>
      </c>
      <c r="AF14" s="315" t="str">
        <f t="shared" si="2"/>
        <v/>
      </c>
      <c r="AG14" s="365" t="str">
        <f t="shared" si="3"/>
        <v/>
      </c>
      <c r="AH14" s="366" t="str">
        <f t="shared" si="4"/>
        <v/>
      </c>
    </row>
    <row r="15" spans="1:34" ht="13.9" customHeight="1" x14ac:dyDescent="0.25">
      <c r="A15" s="622"/>
      <c r="B15" s="263" t="s">
        <v>67</v>
      </c>
      <c r="C15" s="275"/>
      <c r="D15" s="275"/>
      <c r="E15" s="275"/>
      <c r="F15" s="275"/>
      <c r="G15" s="275"/>
      <c r="H15" s="275"/>
      <c r="I15" s="275"/>
      <c r="J15" s="343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348"/>
      <c r="V15" s="385"/>
      <c r="W15" s="359" t="str">
        <f t="shared" si="0"/>
        <v/>
      </c>
      <c r="X15" s="282" t="str">
        <f t="shared" si="0"/>
        <v/>
      </c>
      <c r="Y15" s="277" t="str">
        <f t="shared" si="5"/>
        <v/>
      </c>
      <c r="Z15" s="281" t="str">
        <f t="shared" si="6"/>
        <v/>
      </c>
      <c r="AA15" s="277" t="str">
        <f t="shared" si="7"/>
        <v/>
      </c>
      <c r="AB15" s="282" t="str">
        <f t="shared" si="8"/>
        <v/>
      </c>
      <c r="AC15" s="277" t="str">
        <f t="shared" si="9"/>
        <v/>
      </c>
      <c r="AD15" s="277" t="str">
        <f t="shared" si="10"/>
        <v/>
      </c>
      <c r="AE15" s="281" t="str">
        <f t="shared" si="1"/>
        <v/>
      </c>
      <c r="AF15" s="277" t="str">
        <f t="shared" si="2"/>
        <v/>
      </c>
      <c r="AG15" s="281" t="str">
        <f t="shared" si="3"/>
        <v/>
      </c>
      <c r="AH15" s="360" t="str">
        <f t="shared" si="4"/>
        <v/>
      </c>
    </row>
    <row r="16" spans="1:34" ht="13.9" customHeight="1" x14ac:dyDescent="0.25">
      <c r="A16" s="622" t="s">
        <v>116</v>
      </c>
      <c r="B16" s="263" t="s">
        <v>66</v>
      </c>
      <c r="C16" s="275"/>
      <c r="D16" s="275"/>
      <c r="E16" s="275"/>
      <c r="F16" s="275"/>
      <c r="G16" s="276"/>
      <c r="H16" s="276"/>
      <c r="I16" s="276"/>
      <c r="J16" s="276"/>
      <c r="K16" s="276"/>
      <c r="L16" s="276"/>
      <c r="M16" s="276"/>
      <c r="N16" s="275"/>
      <c r="O16" s="275"/>
      <c r="P16" s="275"/>
      <c r="Q16" s="275"/>
      <c r="R16" s="275"/>
      <c r="S16" s="275"/>
      <c r="T16" s="275"/>
      <c r="U16" s="348"/>
      <c r="V16" s="385"/>
      <c r="W16" s="359" t="str">
        <f t="shared" si="0"/>
        <v/>
      </c>
      <c r="X16" s="278"/>
      <c r="Y16" s="278"/>
      <c r="Z16" s="283"/>
      <c r="AA16" s="278"/>
      <c r="AB16" s="278"/>
      <c r="AC16" s="278"/>
      <c r="AD16" s="278"/>
      <c r="AE16" s="281" t="str">
        <f t="shared" si="1"/>
        <v/>
      </c>
      <c r="AF16" s="277" t="str">
        <f t="shared" si="2"/>
        <v/>
      </c>
      <c r="AG16" s="281" t="str">
        <f t="shared" si="3"/>
        <v/>
      </c>
      <c r="AH16" s="360" t="str">
        <f t="shared" si="4"/>
        <v/>
      </c>
    </row>
    <row r="17" spans="1:34" ht="13.9" customHeight="1" x14ac:dyDescent="0.25">
      <c r="A17" s="622"/>
      <c r="B17" s="263" t="s">
        <v>67</v>
      </c>
      <c r="C17" s="275"/>
      <c r="D17" s="275"/>
      <c r="E17" s="275"/>
      <c r="F17" s="275"/>
      <c r="G17" s="275"/>
      <c r="H17" s="275"/>
      <c r="I17" s="275"/>
      <c r="J17" s="343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348"/>
      <c r="V17" s="385"/>
      <c r="W17" s="359" t="str">
        <f t="shared" si="0"/>
        <v/>
      </c>
      <c r="X17" s="282" t="str">
        <f t="shared" si="0"/>
        <v/>
      </c>
      <c r="Y17" s="277" t="str">
        <f t="shared" si="5"/>
        <v/>
      </c>
      <c r="Z17" s="281" t="str">
        <f t="shared" si="6"/>
        <v/>
      </c>
      <c r="AA17" s="277" t="str">
        <f t="shared" si="7"/>
        <v/>
      </c>
      <c r="AB17" s="282" t="str">
        <f t="shared" si="8"/>
        <v/>
      </c>
      <c r="AC17" s="277" t="str">
        <f t="shared" si="9"/>
        <v/>
      </c>
      <c r="AD17" s="277" t="str">
        <f t="shared" si="10"/>
        <v/>
      </c>
      <c r="AE17" s="281" t="str">
        <f t="shared" si="1"/>
        <v/>
      </c>
      <c r="AF17" s="277" t="str">
        <f t="shared" si="2"/>
        <v/>
      </c>
      <c r="AG17" s="281" t="str">
        <f t="shared" si="3"/>
        <v/>
      </c>
      <c r="AH17" s="360" t="str">
        <f t="shared" si="4"/>
        <v/>
      </c>
    </row>
    <row r="18" spans="1:34" ht="13.9" customHeight="1" x14ac:dyDescent="0.25">
      <c r="A18" s="648" t="s">
        <v>271</v>
      </c>
      <c r="B18" s="263" t="s">
        <v>66</v>
      </c>
      <c r="C18" s="275"/>
      <c r="D18" s="275"/>
      <c r="E18" s="275"/>
      <c r="F18" s="275"/>
      <c r="G18" s="276"/>
      <c r="H18" s="276"/>
      <c r="I18" s="276"/>
      <c r="J18" s="276"/>
      <c r="K18" s="276"/>
      <c r="L18" s="276"/>
      <c r="M18" s="276"/>
      <c r="N18" s="275"/>
      <c r="O18" s="275"/>
      <c r="P18" s="275"/>
      <c r="Q18" s="275"/>
      <c r="R18" s="275"/>
      <c r="S18" s="275"/>
      <c r="T18" s="275"/>
      <c r="U18" s="348"/>
      <c r="V18" s="385"/>
      <c r="W18" s="359" t="str">
        <f t="shared" si="0"/>
        <v/>
      </c>
      <c r="X18" s="278"/>
      <c r="Y18" s="278"/>
      <c r="Z18" s="283"/>
      <c r="AA18" s="278"/>
      <c r="AB18" s="278"/>
      <c r="AC18" s="278"/>
      <c r="AD18" s="278"/>
      <c r="AE18" s="281" t="str">
        <f t="shared" si="1"/>
        <v/>
      </c>
      <c r="AF18" s="277" t="str">
        <f t="shared" si="2"/>
        <v/>
      </c>
      <c r="AG18" s="281" t="str">
        <f t="shared" si="3"/>
        <v/>
      </c>
      <c r="AH18" s="360" t="str">
        <f t="shared" si="4"/>
        <v/>
      </c>
    </row>
    <row r="19" spans="1:34" ht="13.9" customHeight="1" x14ac:dyDescent="0.25">
      <c r="A19" s="648"/>
      <c r="B19" s="263" t="s">
        <v>67</v>
      </c>
      <c r="C19" s="275"/>
      <c r="D19" s="275"/>
      <c r="E19" s="275"/>
      <c r="F19" s="275"/>
      <c r="G19" s="275"/>
      <c r="H19" s="275"/>
      <c r="I19" s="275"/>
      <c r="J19" s="343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348"/>
      <c r="V19" s="385"/>
      <c r="W19" s="359" t="str">
        <f t="shared" si="0"/>
        <v/>
      </c>
      <c r="X19" s="282" t="str">
        <f t="shared" si="0"/>
        <v/>
      </c>
      <c r="Y19" s="277" t="str">
        <f t="shared" si="5"/>
        <v/>
      </c>
      <c r="Z19" s="281" t="str">
        <f t="shared" si="6"/>
        <v/>
      </c>
      <c r="AA19" s="277" t="str">
        <f t="shared" si="7"/>
        <v/>
      </c>
      <c r="AB19" s="282" t="str">
        <f t="shared" si="8"/>
        <v/>
      </c>
      <c r="AC19" s="277" t="str">
        <f t="shared" si="9"/>
        <v/>
      </c>
      <c r="AD19" s="277" t="str">
        <f t="shared" si="10"/>
        <v/>
      </c>
      <c r="AE19" s="281" t="str">
        <f t="shared" si="1"/>
        <v/>
      </c>
      <c r="AF19" s="277" t="str">
        <f t="shared" si="2"/>
        <v/>
      </c>
      <c r="AG19" s="281" t="str">
        <f t="shared" si="3"/>
        <v/>
      </c>
      <c r="AH19" s="360" t="str">
        <f t="shared" si="4"/>
        <v/>
      </c>
    </row>
    <row r="20" spans="1:34" ht="13.9" customHeight="1" x14ac:dyDescent="0.25">
      <c r="A20" s="648" t="s">
        <v>272</v>
      </c>
      <c r="B20" s="263" t="s">
        <v>66</v>
      </c>
      <c r="C20" s="275"/>
      <c r="D20" s="275"/>
      <c r="E20" s="275"/>
      <c r="F20" s="275"/>
      <c r="G20" s="276"/>
      <c r="H20" s="276"/>
      <c r="I20" s="276"/>
      <c r="J20" s="276"/>
      <c r="K20" s="276"/>
      <c r="L20" s="276"/>
      <c r="M20" s="276"/>
      <c r="N20" s="275"/>
      <c r="O20" s="275"/>
      <c r="P20" s="275"/>
      <c r="Q20" s="275"/>
      <c r="R20" s="275"/>
      <c r="S20" s="275"/>
      <c r="T20" s="275"/>
      <c r="U20" s="348"/>
      <c r="V20" s="385"/>
      <c r="W20" s="359" t="str">
        <f t="shared" si="0"/>
        <v/>
      </c>
      <c r="X20" s="278"/>
      <c r="Y20" s="278"/>
      <c r="Z20" s="283"/>
      <c r="AA20" s="278"/>
      <c r="AB20" s="278"/>
      <c r="AC20" s="278"/>
      <c r="AD20" s="278"/>
      <c r="AE20" s="281" t="str">
        <f t="shared" si="1"/>
        <v/>
      </c>
      <c r="AF20" s="277" t="str">
        <f t="shared" si="2"/>
        <v/>
      </c>
      <c r="AG20" s="281" t="str">
        <f t="shared" si="3"/>
        <v/>
      </c>
      <c r="AH20" s="360" t="str">
        <f t="shared" si="4"/>
        <v/>
      </c>
    </row>
    <row r="21" spans="1:34" ht="13.9" customHeight="1" thickBot="1" x14ac:dyDescent="0.3">
      <c r="A21" s="649"/>
      <c r="B21" s="287" t="s">
        <v>67</v>
      </c>
      <c r="C21" s="296"/>
      <c r="D21" s="296"/>
      <c r="E21" s="296"/>
      <c r="F21" s="296"/>
      <c r="G21" s="296"/>
      <c r="H21" s="296"/>
      <c r="I21" s="296"/>
      <c r="J21" s="40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351"/>
      <c r="V21" s="415"/>
      <c r="W21" s="362" t="str">
        <f t="shared" si="0"/>
        <v/>
      </c>
      <c r="X21" s="299" t="str">
        <f t="shared" si="0"/>
        <v/>
      </c>
      <c r="Y21" s="297" t="str">
        <f t="shared" si="5"/>
        <v/>
      </c>
      <c r="Z21" s="298" t="str">
        <f t="shared" si="6"/>
        <v/>
      </c>
      <c r="AA21" s="297" t="str">
        <f t="shared" si="7"/>
        <v/>
      </c>
      <c r="AB21" s="299" t="str">
        <f t="shared" si="8"/>
        <v/>
      </c>
      <c r="AC21" s="297" t="str">
        <f t="shared" si="9"/>
        <v/>
      </c>
      <c r="AD21" s="297" t="str">
        <f t="shared" si="10"/>
        <v/>
      </c>
      <c r="AE21" s="298" t="str">
        <f t="shared" si="1"/>
        <v/>
      </c>
      <c r="AF21" s="297" t="str">
        <f t="shared" si="2"/>
        <v/>
      </c>
      <c r="AG21" s="298" t="str">
        <f t="shared" si="3"/>
        <v/>
      </c>
      <c r="AH21" s="321" t="str">
        <f t="shared" si="4"/>
        <v/>
      </c>
    </row>
    <row r="22" spans="1:34" ht="13.9" customHeight="1" thickTop="1" x14ac:dyDescent="0.25">
      <c r="A22" s="619" t="s">
        <v>117</v>
      </c>
      <c r="B22" s="405" t="s">
        <v>66</v>
      </c>
      <c r="C22" s="309">
        <f>C14+C16+C18+C20</f>
        <v>0</v>
      </c>
      <c r="D22" s="309">
        <f t="shared" ref="D22:U22" si="14">D14+D16+D18+D20</f>
        <v>0</v>
      </c>
      <c r="E22" s="309">
        <f t="shared" si="14"/>
        <v>0</v>
      </c>
      <c r="F22" s="309">
        <f t="shared" si="14"/>
        <v>0</v>
      </c>
      <c r="G22" s="309">
        <f t="shared" si="14"/>
        <v>0</v>
      </c>
      <c r="H22" s="309">
        <f t="shared" si="14"/>
        <v>0</v>
      </c>
      <c r="I22" s="309">
        <f t="shared" si="14"/>
        <v>0</v>
      </c>
      <c r="J22" s="309">
        <f t="shared" si="14"/>
        <v>0</v>
      </c>
      <c r="K22" s="309">
        <f t="shared" si="14"/>
        <v>0</v>
      </c>
      <c r="L22" s="309">
        <f t="shared" si="14"/>
        <v>0</v>
      </c>
      <c r="M22" s="309">
        <f t="shared" si="14"/>
        <v>0</v>
      </c>
      <c r="N22" s="309">
        <f t="shared" si="14"/>
        <v>0</v>
      </c>
      <c r="O22" s="309">
        <f t="shared" si="14"/>
        <v>0</v>
      </c>
      <c r="P22" s="309">
        <f t="shared" si="14"/>
        <v>0</v>
      </c>
      <c r="Q22" s="309">
        <f t="shared" si="14"/>
        <v>0</v>
      </c>
      <c r="R22" s="309">
        <f t="shared" si="14"/>
        <v>0</v>
      </c>
      <c r="S22" s="309">
        <f t="shared" si="14"/>
        <v>0</v>
      </c>
      <c r="T22" s="309">
        <f t="shared" si="14"/>
        <v>0</v>
      </c>
      <c r="U22" s="309">
        <f t="shared" si="14"/>
        <v>0</v>
      </c>
      <c r="V22" s="416"/>
      <c r="W22" s="367" t="str">
        <f t="shared" si="0"/>
        <v/>
      </c>
      <c r="X22" s="244"/>
      <c r="Y22" s="322"/>
      <c r="Z22" s="334"/>
      <c r="AA22" s="244"/>
      <c r="AB22" s="244"/>
      <c r="AC22" s="244"/>
      <c r="AD22" s="322"/>
      <c r="AE22" s="335" t="str">
        <f t="shared" si="1"/>
        <v/>
      </c>
      <c r="AF22" s="320" t="str">
        <f t="shared" si="2"/>
        <v/>
      </c>
      <c r="AG22" s="335" t="str">
        <f t="shared" si="3"/>
        <v/>
      </c>
      <c r="AH22" s="368" t="str">
        <f t="shared" si="4"/>
        <v/>
      </c>
    </row>
    <row r="23" spans="1:34" ht="13.9" customHeight="1" thickBot="1" x14ac:dyDescent="0.3">
      <c r="A23" s="620"/>
      <c r="B23" s="394" t="s">
        <v>67</v>
      </c>
      <c r="C23" s="409">
        <f>C15+C17+C19+C21</f>
        <v>0</v>
      </c>
      <c r="D23" s="409">
        <f t="shared" ref="D23:U23" si="15">D15+D17+D19+D21</f>
        <v>0</v>
      </c>
      <c r="E23" s="409">
        <f t="shared" si="15"/>
        <v>0</v>
      </c>
      <c r="F23" s="409">
        <f t="shared" si="15"/>
        <v>0</v>
      </c>
      <c r="G23" s="409">
        <f t="shared" si="15"/>
        <v>0</v>
      </c>
      <c r="H23" s="409">
        <f t="shared" si="15"/>
        <v>0</v>
      </c>
      <c r="I23" s="409">
        <f t="shared" si="15"/>
        <v>0</v>
      </c>
      <c r="J23" s="409">
        <f t="shared" si="15"/>
        <v>0</v>
      </c>
      <c r="K23" s="409">
        <f t="shared" si="15"/>
        <v>0</v>
      </c>
      <c r="L23" s="409">
        <f t="shared" si="15"/>
        <v>0</v>
      </c>
      <c r="M23" s="409">
        <f t="shared" si="15"/>
        <v>0</v>
      </c>
      <c r="N23" s="409">
        <f t="shared" si="15"/>
        <v>0</v>
      </c>
      <c r="O23" s="409">
        <f t="shared" si="15"/>
        <v>0</v>
      </c>
      <c r="P23" s="409">
        <f t="shared" si="15"/>
        <v>0</v>
      </c>
      <c r="Q23" s="409">
        <f t="shared" si="15"/>
        <v>0</v>
      </c>
      <c r="R23" s="409">
        <f t="shared" si="15"/>
        <v>0</v>
      </c>
      <c r="S23" s="409">
        <f t="shared" si="15"/>
        <v>0</v>
      </c>
      <c r="T23" s="409">
        <f t="shared" si="15"/>
        <v>0</v>
      </c>
      <c r="U23" s="409">
        <f t="shared" si="15"/>
        <v>0</v>
      </c>
      <c r="V23" s="417"/>
      <c r="W23" s="432" t="str">
        <f t="shared" si="0"/>
        <v/>
      </c>
      <c r="X23" s="299" t="str">
        <f t="shared" si="0"/>
        <v/>
      </c>
      <c r="Y23" s="328" t="str">
        <f t="shared" si="5"/>
        <v/>
      </c>
      <c r="Z23" s="329" t="str">
        <f t="shared" si="6"/>
        <v/>
      </c>
      <c r="AA23" s="297" t="str">
        <f t="shared" si="7"/>
        <v/>
      </c>
      <c r="AB23" s="299" t="str">
        <f t="shared" si="8"/>
        <v/>
      </c>
      <c r="AC23" s="297" t="str">
        <f t="shared" si="9"/>
        <v/>
      </c>
      <c r="AD23" s="328" t="str">
        <f t="shared" si="10"/>
        <v/>
      </c>
      <c r="AE23" s="329" t="str">
        <f t="shared" si="1"/>
        <v/>
      </c>
      <c r="AF23" s="328" t="str">
        <f t="shared" si="2"/>
        <v/>
      </c>
      <c r="AG23" s="329" t="str">
        <f t="shared" si="3"/>
        <v/>
      </c>
      <c r="AH23" s="331" t="str">
        <f t="shared" si="4"/>
        <v/>
      </c>
    </row>
    <row r="24" spans="1:34" s="1" customFormat="1" ht="10.9" customHeight="1" thickTop="1" thickBot="1" x14ac:dyDescent="0.3">
      <c r="A24" s="621"/>
      <c r="B24" s="408" t="s">
        <v>68</v>
      </c>
      <c r="C24" s="410">
        <f>C22+C23</f>
        <v>0</v>
      </c>
      <c r="D24" s="4">
        <f t="shared" ref="D24:U24" si="16">D22+D23</f>
        <v>0</v>
      </c>
      <c r="E24" s="4">
        <f t="shared" si="16"/>
        <v>0</v>
      </c>
      <c r="F24" s="4">
        <f t="shared" si="16"/>
        <v>0</v>
      </c>
      <c r="G24" s="4">
        <f t="shared" si="16"/>
        <v>0</v>
      </c>
      <c r="H24" s="4">
        <f t="shared" si="16"/>
        <v>0</v>
      </c>
      <c r="I24" s="4">
        <f t="shared" si="16"/>
        <v>0</v>
      </c>
      <c r="J24" s="4">
        <f t="shared" si="16"/>
        <v>0</v>
      </c>
      <c r="K24" s="4">
        <f t="shared" si="16"/>
        <v>0</v>
      </c>
      <c r="L24" s="4">
        <f t="shared" si="16"/>
        <v>0</v>
      </c>
      <c r="M24" s="4">
        <f t="shared" si="16"/>
        <v>0</v>
      </c>
      <c r="N24" s="4">
        <f t="shared" si="16"/>
        <v>0</v>
      </c>
      <c r="O24" s="4">
        <f t="shared" si="16"/>
        <v>0</v>
      </c>
      <c r="P24" s="4">
        <f t="shared" si="16"/>
        <v>0</v>
      </c>
      <c r="Q24" s="4">
        <f t="shared" si="16"/>
        <v>0</v>
      </c>
      <c r="R24" s="4">
        <f t="shared" si="16"/>
        <v>0</v>
      </c>
      <c r="S24" s="4">
        <f t="shared" si="16"/>
        <v>0</v>
      </c>
      <c r="T24" s="4">
        <f t="shared" si="16"/>
        <v>0</v>
      </c>
      <c r="U24" s="4">
        <f t="shared" si="16"/>
        <v>0</v>
      </c>
      <c r="V24" s="418"/>
      <c r="W24" s="70" t="str">
        <f t="shared" si="0"/>
        <v/>
      </c>
      <c r="X24" s="35" t="str">
        <f>IF($C24=0,"",G24/$C23)</f>
        <v/>
      </c>
      <c r="Y24" s="71" t="str">
        <f t="shared" si="5"/>
        <v/>
      </c>
      <c r="Z24" s="72" t="str">
        <f t="shared" si="6"/>
        <v/>
      </c>
      <c r="AA24" s="35" t="str">
        <f t="shared" si="7"/>
        <v/>
      </c>
      <c r="AB24" s="179" t="str">
        <f t="shared" si="8"/>
        <v/>
      </c>
      <c r="AC24" s="35" t="str">
        <f t="shared" si="9"/>
        <v/>
      </c>
      <c r="AD24" s="71" t="str">
        <f t="shared" si="10"/>
        <v/>
      </c>
      <c r="AE24" s="72" t="str">
        <f t="shared" si="1"/>
        <v/>
      </c>
      <c r="AF24" s="71" t="str">
        <f t="shared" si="2"/>
        <v/>
      </c>
      <c r="AG24" s="72" t="str">
        <f t="shared" si="3"/>
        <v/>
      </c>
      <c r="AH24" s="73" t="str">
        <f t="shared" si="4"/>
        <v/>
      </c>
    </row>
    <row r="25" spans="1:34" ht="13.9" customHeight="1" thickTop="1" x14ac:dyDescent="0.25">
      <c r="A25" s="647" t="s">
        <v>118</v>
      </c>
      <c r="B25" s="403" t="s">
        <v>66</v>
      </c>
      <c r="C25" s="313"/>
      <c r="D25" s="313"/>
      <c r="E25" s="313"/>
      <c r="F25" s="313"/>
      <c r="G25" s="314"/>
      <c r="H25" s="314"/>
      <c r="I25" s="314"/>
      <c r="J25" s="314"/>
      <c r="K25" s="314"/>
      <c r="L25" s="314"/>
      <c r="M25" s="314"/>
      <c r="N25" s="313"/>
      <c r="O25" s="313"/>
      <c r="P25" s="313"/>
      <c r="Q25" s="313"/>
      <c r="R25" s="313"/>
      <c r="S25" s="313"/>
      <c r="T25" s="313"/>
      <c r="U25" s="404"/>
      <c r="V25" s="420"/>
      <c r="W25" s="509" t="str">
        <f t="shared" ref="W25" si="17">IF($C25=0,"",F25/$C25)</f>
        <v/>
      </c>
      <c r="X25" s="316"/>
      <c r="Y25" s="510"/>
      <c r="Z25" s="511"/>
      <c r="AA25" s="316"/>
      <c r="AB25" s="316"/>
      <c r="AC25" s="316"/>
      <c r="AD25" s="510"/>
      <c r="AE25" s="512" t="str">
        <f t="shared" ref="AE25:AE35" si="18">IF((N25+O25+P25+Q25)=0,"",1-(Q25/(N25+O25+P25+Q25)))</f>
        <v/>
      </c>
      <c r="AF25" s="513" t="str">
        <f t="shared" ref="AF25:AF35" si="19">IF((N25+O25+P25)=0,"",(N25+O25)/(N25+O25+P25))</f>
        <v/>
      </c>
      <c r="AG25" s="512" t="str">
        <f t="shared" ref="AG25:AG35" si="20">IF((R25+S25+T25+U25)=0,"",1-(U25/(R25+S25+T25+U25)))</f>
        <v/>
      </c>
      <c r="AH25" s="514" t="str">
        <f t="shared" ref="AH25:AH35" si="21">IF((R25+S25+T25)=0,"",(S25+R25)/(R25+S25+T25))</f>
        <v/>
      </c>
    </row>
    <row r="26" spans="1:34" ht="13.9" customHeight="1" x14ac:dyDescent="0.25">
      <c r="A26" s="622"/>
      <c r="B26" s="263" t="s">
        <v>67</v>
      </c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348"/>
      <c r="V26" s="384"/>
      <c r="W26" s="411" t="str">
        <f t="shared" si="0"/>
        <v/>
      </c>
      <c r="X26" s="277" t="str">
        <f t="shared" si="0"/>
        <v/>
      </c>
      <c r="Y26" s="396" t="str">
        <f t="shared" ref="Y26:Y35" si="22">IF($G26=0,"",H26/$G26)</f>
        <v/>
      </c>
      <c r="Z26" s="400" t="str">
        <f t="shared" ref="Z26:Z35" si="23">IF((I26+K26+L26+M26)=0,"",1-(M26/(I26+K26+L26+M26)))</f>
        <v/>
      </c>
      <c r="AA26" s="277" t="str">
        <f t="shared" ref="AA26:AA35" si="24">IF(($I26+$K26+$L26)=0,"",I26/($I26+$L26+$K26))</f>
        <v/>
      </c>
      <c r="AB26" s="282" t="str">
        <f t="shared" si="8"/>
        <v/>
      </c>
      <c r="AC26" s="277" t="str">
        <f t="shared" ref="AC26:AC35" si="25">IF(($I26+$K26+$L26)=0,"",K26/($K26+$L26+$I26))</f>
        <v/>
      </c>
      <c r="AD26" s="396" t="str">
        <f t="shared" ref="AD26:AD35" si="26">IF(($I26+$K26+$L26)=0,"",($I26+$K26)/($I26+$K26+$L26))</f>
        <v/>
      </c>
      <c r="AE26" s="400" t="str">
        <f t="shared" si="18"/>
        <v/>
      </c>
      <c r="AF26" s="396" t="str">
        <f t="shared" si="19"/>
        <v/>
      </c>
      <c r="AG26" s="400" t="str">
        <f t="shared" si="20"/>
        <v/>
      </c>
      <c r="AH26" s="412" t="str">
        <f t="shared" si="21"/>
        <v/>
      </c>
    </row>
    <row r="27" spans="1:34" ht="13.9" customHeight="1" x14ac:dyDescent="0.25">
      <c r="A27" s="622" t="s">
        <v>119</v>
      </c>
      <c r="B27" s="263" t="s">
        <v>66</v>
      </c>
      <c r="C27" s="275"/>
      <c r="D27" s="275"/>
      <c r="E27" s="275"/>
      <c r="F27" s="275"/>
      <c r="G27" s="276"/>
      <c r="H27" s="276"/>
      <c r="I27" s="276"/>
      <c r="J27" s="276"/>
      <c r="K27" s="276"/>
      <c r="L27" s="276"/>
      <c r="M27" s="276"/>
      <c r="N27" s="275"/>
      <c r="O27" s="275"/>
      <c r="P27" s="275"/>
      <c r="Q27" s="275"/>
      <c r="R27" s="275"/>
      <c r="S27" s="275"/>
      <c r="T27" s="275"/>
      <c r="U27" s="348"/>
      <c r="V27" s="384"/>
      <c r="W27" s="359" t="str">
        <f t="shared" si="0"/>
        <v/>
      </c>
      <c r="X27" s="278"/>
      <c r="Y27" s="278"/>
      <c r="Z27" s="279"/>
      <c r="AA27" s="278"/>
      <c r="AB27" s="278"/>
      <c r="AC27" s="278"/>
      <c r="AD27" s="278"/>
      <c r="AE27" s="280" t="str">
        <f t="shared" si="18"/>
        <v/>
      </c>
      <c r="AF27" s="277" t="str">
        <f t="shared" si="19"/>
        <v/>
      </c>
      <c r="AG27" s="280" t="str">
        <f t="shared" si="20"/>
        <v/>
      </c>
      <c r="AH27" s="360" t="str">
        <f t="shared" si="21"/>
        <v/>
      </c>
    </row>
    <row r="28" spans="1:34" ht="13.9" customHeight="1" x14ac:dyDescent="0.25">
      <c r="A28" s="622"/>
      <c r="B28" s="263" t="s">
        <v>67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348"/>
      <c r="V28" s="384"/>
      <c r="W28" s="359" t="str">
        <f t="shared" si="0"/>
        <v/>
      </c>
      <c r="X28" s="277" t="str">
        <f t="shared" si="0"/>
        <v/>
      </c>
      <c r="Y28" s="277" t="str">
        <f t="shared" si="22"/>
        <v/>
      </c>
      <c r="Z28" s="281" t="str">
        <f t="shared" si="23"/>
        <v/>
      </c>
      <c r="AA28" s="277" t="str">
        <f t="shared" si="24"/>
        <v/>
      </c>
      <c r="AB28" s="282" t="str">
        <f t="shared" si="8"/>
        <v/>
      </c>
      <c r="AC28" s="277" t="str">
        <f t="shared" si="25"/>
        <v/>
      </c>
      <c r="AD28" s="277" t="str">
        <f t="shared" si="26"/>
        <v/>
      </c>
      <c r="AE28" s="281" t="str">
        <f t="shared" si="18"/>
        <v/>
      </c>
      <c r="AF28" s="277" t="str">
        <f t="shared" si="19"/>
        <v/>
      </c>
      <c r="AG28" s="281" t="str">
        <f t="shared" si="20"/>
        <v/>
      </c>
      <c r="AH28" s="360" t="str">
        <f t="shared" si="21"/>
        <v/>
      </c>
    </row>
    <row r="29" spans="1:34" ht="13.9" customHeight="1" x14ac:dyDescent="0.25">
      <c r="A29" s="622" t="s">
        <v>120</v>
      </c>
      <c r="B29" s="263" t="s">
        <v>66</v>
      </c>
      <c r="C29" s="275"/>
      <c r="D29" s="275"/>
      <c r="E29" s="275"/>
      <c r="F29" s="275"/>
      <c r="G29" s="276"/>
      <c r="H29" s="276"/>
      <c r="I29" s="276"/>
      <c r="J29" s="276"/>
      <c r="K29" s="276"/>
      <c r="L29" s="276"/>
      <c r="M29" s="276"/>
      <c r="N29" s="275"/>
      <c r="O29" s="275"/>
      <c r="P29" s="275"/>
      <c r="Q29" s="275"/>
      <c r="R29" s="275"/>
      <c r="S29" s="275"/>
      <c r="T29" s="275"/>
      <c r="U29" s="348"/>
      <c r="V29" s="384"/>
      <c r="W29" s="359" t="str">
        <f t="shared" si="0"/>
        <v/>
      </c>
      <c r="X29" s="278"/>
      <c r="Y29" s="278"/>
      <c r="Z29" s="283"/>
      <c r="AA29" s="278"/>
      <c r="AB29" s="278"/>
      <c r="AC29" s="278"/>
      <c r="AD29" s="278"/>
      <c r="AE29" s="281" t="str">
        <f t="shared" si="18"/>
        <v/>
      </c>
      <c r="AF29" s="277" t="str">
        <f t="shared" si="19"/>
        <v/>
      </c>
      <c r="AG29" s="281" t="str">
        <f t="shared" si="20"/>
        <v/>
      </c>
      <c r="AH29" s="360" t="str">
        <f t="shared" si="21"/>
        <v/>
      </c>
    </row>
    <row r="30" spans="1:34" ht="13.9" customHeight="1" x14ac:dyDescent="0.25">
      <c r="A30" s="622"/>
      <c r="B30" s="263" t="s">
        <v>67</v>
      </c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348"/>
      <c r="V30" s="384"/>
      <c r="W30" s="359" t="str">
        <f t="shared" si="0"/>
        <v/>
      </c>
      <c r="X30" s="277" t="str">
        <f t="shared" si="0"/>
        <v/>
      </c>
      <c r="Y30" s="277" t="str">
        <f t="shared" si="22"/>
        <v/>
      </c>
      <c r="Z30" s="281" t="str">
        <f t="shared" si="23"/>
        <v/>
      </c>
      <c r="AA30" s="277" t="str">
        <f t="shared" si="24"/>
        <v/>
      </c>
      <c r="AB30" s="282" t="str">
        <f t="shared" si="8"/>
        <v/>
      </c>
      <c r="AC30" s="277" t="str">
        <f t="shared" si="25"/>
        <v/>
      </c>
      <c r="AD30" s="277" t="str">
        <f t="shared" si="26"/>
        <v/>
      </c>
      <c r="AE30" s="281" t="str">
        <f t="shared" si="18"/>
        <v/>
      </c>
      <c r="AF30" s="277" t="str">
        <f t="shared" si="19"/>
        <v/>
      </c>
      <c r="AG30" s="281" t="str">
        <f t="shared" si="20"/>
        <v/>
      </c>
      <c r="AH30" s="360" t="str">
        <f t="shared" si="21"/>
        <v/>
      </c>
    </row>
    <row r="31" spans="1:34" ht="13.9" customHeight="1" x14ac:dyDescent="0.25">
      <c r="A31" s="622" t="s">
        <v>121</v>
      </c>
      <c r="B31" s="263" t="s">
        <v>66</v>
      </c>
      <c r="C31" s="275"/>
      <c r="D31" s="275"/>
      <c r="E31" s="275"/>
      <c r="F31" s="275"/>
      <c r="G31" s="276"/>
      <c r="H31" s="276"/>
      <c r="I31" s="276"/>
      <c r="J31" s="276"/>
      <c r="K31" s="276"/>
      <c r="L31" s="276"/>
      <c r="M31" s="276"/>
      <c r="N31" s="275"/>
      <c r="O31" s="275"/>
      <c r="P31" s="275"/>
      <c r="Q31" s="275"/>
      <c r="R31" s="275"/>
      <c r="S31" s="275"/>
      <c r="T31" s="275"/>
      <c r="U31" s="348"/>
      <c r="V31" s="384"/>
      <c r="W31" s="359" t="str">
        <f t="shared" si="0"/>
        <v/>
      </c>
      <c r="X31" s="278"/>
      <c r="Y31" s="278"/>
      <c r="Z31" s="283"/>
      <c r="AA31" s="278"/>
      <c r="AB31" s="278"/>
      <c r="AC31" s="278"/>
      <c r="AD31" s="278"/>
      <c r="AE31" s="281" t="str">
        <f t="shared" si="18"/>
        <v/>
      </c>
      <c r="AF31" s="277" t="str">
        <f t="shared" si="19"/>
        <v/>
      </c>
      <c r="AG31" s="281" t="str">
        <f t="shared" si="20"/>
        <v/>
      </c>
      <c r="AH31" s="360" t="str">
        <f t="shared" si="21"/>
        <v/>
      </c>
    </row>
    <row r="32" spans="1:34" ht="13.9" customHeight="1" thickBot="1" x14ac:dyDescent="0.3">
      <c r="A32" s="627"/>
      <c r="B32" s="287" t="s">
        <v>67</v>
      </c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351"/>
      <c r="V32" s="421"/>
      <c r="W32" s="362" t="str">
        <f t="shared" si="0"/>
        <v/>
      </c>
      <c r="X32" s="297" t="str">
        <f t="shared" si="0"/>
        <v/>
      </c>
      <c r="Y32" s="297" t="str">
        <f t="shared" si="22"/>
        <v/>
      </c>
      <c r="Z32" s="298" t="str">
        <f t="shared" si="23"/>
        <v/>
      </c>
      <c r="AA32" s="297" t="str">
        <f t="shared" si="24"/>
        <v/>
      </c>
      <c r="AB32" s="299" t="str">
        <f t="shared" si="8"/>
        <v/>
      </c>
      <c r="AC32" s="297" t="str">
        <f t="shared" si="25"/>
        <v/>
      </c>
      <c r="AD32" s="297" t="str">
        <f t="shared" si="26"/>
        <v/>
      </c>
      <c r="AE32" s="298" t="str">
        <f t="shared" si="18"/>
        <v/>
      </c>
      <c r="AF32" s="297" t="str">
        <f t="shared" si="19"/>
        <v/>
      </c>
      <c r="AG32" s="298" t="str">
        <f t="shared" si="20"/>
        <v/>
      </c>
      <c r="AH32" s="321" t="str">
        <f t="shared" si="21"/>
        <v/>
      </c>
    </row>
    <row r="33" spans="1:34" ht="13.9" customHeight="1" thickTop="1" x14ac:dyDescent="0.25">
      <c r="A33" s="619" t="s">
        <v>122</v>
      </c>
      <c r="B33" s="405" t="s">
        <v>66</v>
      </c>
      <c r="C33" s="309">
        <f>C25+C27+C29+C31</f>
        <v>0</v>
      </c>
      <c r="D33" s="309">
        <f t="shared" ref="D33:U33" si="27">D25+D27+D29+D31</f>
        <v>0</v>
      </c>
      <c r="E33" s="309">
        <f>E25+E27+E29+E31</f>
        <v>0</v>
      </c>
      <c r="F33" s="309">
        <f t="shared" si="27"/>
        <v>0</v>
      </c>
      <c r="G33" s="310">
        <f t="shared" si="27"/>
        <v>0</v>
      </c>
      <c r="H33" s="310">
        <f t="shared" si="27"/>
        <v>0</v>
      </c>
      <c r="I33" s="310">
        <f t="shared" si="27"/>
        <v>0</v>
      </c>
      <c r="J33" s="310">
        <f t="shared" si="27"/>
        <v>0</v>
      </c>
      <c r="K33" s="310">
        <f t="shared" si="27"/>
        <v>0</v>
      </c>
      <c r="L33" s="310">
        <f t="shared" si="27"/>
        <v>0</v>
      </c>
      <c r="M33" s="310">
        <f t="shared" si="27"/>
        <v>0</v>
      </c>
      <c r="N33" s="309">
        <f t="shared" si="27"/>
        <v>0</v>
      </c>
      <c r="O33" s="309">
        <f t="shared" si="27"/>
        <v>0</v>
      </c>
      <c r="P33" s="309">
        <f t="shared" si="27"/>
        <v>0</v>
      </c>
      <c r="Q33" s="309">
        <f t="shared" si="27"/>
        <v>0</v>
      </c>
      <c r="R33" s="309">
        <f>R25+R27+R29+R31</f>
        <v>0</v>
      </c>
      <c r="S33" s="309">
        <f t="shared" si="27"/>
        <v>0</v>
      </c>
      <c r="T33" s="309">
        <f t="shared" si="27"/>
        <v>0</v>
      </c>
      <c r="U33" s="309">
        <f t="shared" si="27"/>
        <v>0</v>
      </c>
      <c r="V33" s="422"/>
      <c r="W33" s="367" t="str">
        <f t="shared" si="0"/>
        <v/>
      </c>
      <c r="X33" s="244"/>
      <c r="Y33" s="322"/>
      <c r="Z33" s="334"/>
      <c r="AA33" s="244"/>
      <c r="AB33" s="244"/>
      <c r="AC33" s="244"/>
      <c r="AD33" s="322"/>
      <c r="AE33" s="335" t="str">
        <f t="shared" si="18"/>
        <v/>
      </c>
      <c r="AF33" s="320" t="str">
        <f t="shared" si="19"/>
        <v/>
      </c>
      <c r="AG33" s="335" t="str">
        <f t="shared" si="20"/>
        <v/>
      </c>
      <c r="AH33" s="368" t="str">
        <f t="shared" si="21"/>
        <v/>
      </c>
    </row>
    <row r="34" spans="1:34" ht="13.9" customHeight="1" thickBot="1" x14ac:dyDescent="0.3">
      <c r="A34" s="620"/>
      <c r="B34" s="394" t="s">
        <v>67</v>
      </c>
      <c r="C34" s="409">
        <f>C26+C28+C30+C32</f>
        <v>0</v>
      </c>
      <c r="D34" s="409">
        <f t="shared" ref="D34:U34" si="28">D26+D28+D30+D32</f>
        <v>0</v>
      </c>
      <c r="E34" s="409">
        <f t="shared" si="28"/>
        <v>0</v>
      </c>
      <c r="F34" s="409">
        <f t="shared" si="28"/>
        <v>0</v>
      </c>
      <c r="G34" s="409">
        <f t="shared" si="28"/>
        <v>0</v>
      </c>
      <c r="H34" s="409">
        <f t="shared" si="28"/>
        <v>0</v>
      </c>
      <c r="I34" s="409">
        <f t="shared" si="28"/>
        <v>0</v>
      </c>
      <c r="J34" s="409">
        <f t="shared" si="28"/>
        <v>0</v>
      </c>
      <c r="K34" s="409">
        <f t="shared" si="28"/>
        <v>0</v>
      </c>
      <c r="L34" s="409">
        <f t="shared" si="28"/>
        <v>0</v>
      </c>
      <c r="M34" s="409">
        <f t="shared" si="28"/>
        <v>0</v>
      </c>
      <c r="N34" s="409">
        <f t="shared" si="28"/>
        <v>0</v>
      </c>
      <c r="O34" s="409">
        <f t="shared" si="28"/>
        <v>0</v>
      </c>
      <c r="P34" s="409">
        <f t="shared" si="28"/>
        <v>0</v>
      </c>
      <c r="Q34" s="409">
        <f t="shared" si="28"/>
        <v>0</v>
      </c>
      <c r="R34" s="409">
        <f t="shared" si="28"/>
        <v>0</v>
      </c>
      <c r="S34" s="409">
        <f t="shared" si="28"/>
        <v>0</v>
      </c>
      <c r="T34" s="409">
        <f t="shared" si="28"/>
        <v>0</v>
      </c>
      <c r="U34" s="409">
        <f t="shared" si="28"/>
        <v>0</v>
      </c>
      <c r="V34" s="423"/>
      <c r="W34" s="432" t="str">
        <f t="shared" si="0"/>
        <v/>
      </c>
      <c r="X34" s="297" t="str">
        <f t="shared" si="0"/>
        <v/>
      </c>
      <c r="Y34" s="328" t="str">
        <f t="shared" si="22"/>
        <v/>
      </c>
      <c r="Z34" s="329" t="str">
        <f t="shared" si="23"/>
        <v/>
      </c>
      <c r="AA34" s="297" t="str">
        <f t="shared" si="24"/>
        <v/>
      </c>
      <c r="AB34" s="299" t="str">
        <f t="shared" si="8"/>
        <v/>
      </c>
      <c r="AC34" s="297" t="str">
        <f t="shared" si="25"/>
        <v/>
      </c>
      <c r="AD34" s="328" t="str">
        <f t="shared" si="26"/>
        <v/>
      </c>
      <c r="AE34" s="329" t="str">
        <f t="shared" si="18"/>
        <v/>
      </c>
      <c r="AF34" s="328" t="str">
        <f t="shared" si="19"/>
        <v/>
      </c>
      <c r="AG34" s="329" t="str">
        <f t="shared" si="20"/>
        <v/>
      </c>
      <c r="AH34" s="331" t="str">
        <f t="shared" si="21"/>
        <v/>
      </c>
    </row>
    <row r="35" spans="1:34" s="1" customFormat="1" ht="10.9" customHeight="1" thickTop="1" thickBot="1" x14ac:dyDescent="0.3">
      <c r="A35" s="621"/>
      <c r="B35" s="408" t="s">
        <v>68</v>
      </c>
      <c r="C35" s="410">
        <f>C33+C34</f>
        <v>0</v>
      </c>
      <c r="D35" s="4">
        <f t="shared" ref="D35:U35" si="29">D33+D34</f>
        <v>0</v>
      </c>
      <c r="E35" s="4">
        <f t="shared" si="29"/>
        <v>0</v>
      </c>
      <c r="F35" s="4">
        <f t="shared" si="29"/>
        <v>0</v>
      </c>
      <c r="G35" s="4">
        <f t="shared" si="29"/>
        <v>0</v>
      </c>
      <c r="H35" s="4">
        <f t="shared" si="29"/>
        <v>0</v>
      </c>
      <c r="I35" s="4">
        <f t="shared" si="29"/>
        <v>0</v>
      </c>
      <c r="J35" s="4">
        <f t="shared" si="29"/>
        <v>0</v>
      </c>
      <c r="K35" s="4">
        <f t="shared" si="29"/>
        <v>0</v>
      </c>
      <c r="L35" s="4">
        <f t="shared" si="29"/>
        <v>0</v>
      </c>
      <c r="M35" s="4">
        <f t="shared" si="29"/>
        <v>0</v>
      </c>
      <c r="N35" s="4">
        <f t="shared" si="29"/>
        <v>0</v>
      </c>
      <c r="O35" s="4">
        <f t="shared" si="29"/>
        <v>0</v>
      </c>
      <c r="P35" s="4">
        <f t="shared" si="29"/>
        <v>0</v>
      </c>
      <c r="Q35" s="4">
        <f t="shared" si="29"/>
        <v>0</v>
      </c>
      <c r="R35" s="4">
        <f t="shared" si="29"/>
        <v>0</v>
      </c>
      <c r="S35" s="4">
        <f t="shared" si="29"/>
        <v>0</v>
      </c>
      <c r="T35" s="4">
        <f t="shared" si="29"/>
        <v>0</v>
      </c>
      <c r="U35" s="4">
        <f t="shared" si="29"/>
        <v>0</v>
      </c>
      <c r="V35" s="418"/>
      <c r="W35" s="70" t="str">
        <f t="shared" si="0"/>
        <v/>
      </c>
      <c r="X35" s="35" t="str">
        <f>IF($C35=0,"",G35/$C34)</f>
        <v/>
      </c>
      <c r="Y35" s="71" t="str">
        <f t="shared" si="22"/>
        <v/>
      </c>
      <c r="Z35" s="72" t="str">
        <f t="shared" si="23"/>
        <v/>
      </c>
      <c r="AA35" s="35" t="str">
        <f t="shared" si="24"/>
        <v/>
      </c>
      <c r="AB35" s="179" t="str">
        <f t="shared" si="8"/>
        <v/>
      </c>
      <c r="AC35" s="35" t="str">
        <f t="shared" si="25"/>
        <v/>
      </c>
      <c r="AD35" s="71" t="str">
        <f t="shared" si="26"/>
        <v/>
      </c>
      <c r="AE35" s="72" t="str">
        <f t="shared" si="18"/>
        <v/>
      </c>
      <c r="AF35" s="71" t="str">
        <f t="shared" si="19"/>
        <v/>
      </c>
      <c r="AG35" s="72" t="str">
        <f t="shared" si="20"/>
        <v/>
      </c>
      <c r="AH35" s="73" t="str">
        <f t="shared" si="21"/>
        <v/>
      </c>
    </row>
    <row r="36" spans="1:34" ht="13.9" customHeight="1" thickTop="1" x14ac:dyDescent="0.25">
      <c r="A36" s="646" t="s">
        <v>124</v>
      </c>
      <c r="B36" s="403" t="s">
        <v>66</v>
      </c>
      <c r="C36" s="313"/>
      <c r="D36" s="313"/>
      <c r="E36" s="313"/>
      <c r="F36" s="313"/>
      <c r="G36" s="314"/>
      <c r="H36" s="314"/>
      <c r="I36" s="314"/>
      <c r="J36" s="314"/>
      <c r="K36" s="314"/>
      <c r="L36" s="314"/>
      <c r="M36" s="314"/>
      <c r="N36" s="313"/>
      <c r="O36" s="313"/>
      <c r="P36" s="313"/>
      <c r="Q36" s="313"/>
      <c r="R36" s="313"/>
      <c r="S36" s="313"/>
      <c r="T36" s="313"/>
      <c r="U36" s="404"/>
      <c r="V36" s="419"/>
      <c r="W36" s="509" t="str">
        <f t="shared" ref="W36:W37" si="30">IF($C36=0,"",F36/$C36)</f>
        <v/>
      </c>
      <c r="X36" s="316"/>
      <c r="Y36" s="510"/>
      <c r="Z36" s="511"/>
      <c r="AA36" s="316"/>
      <c r="AB36" s="316"/>
      <c r="AC36" s="316"/>
      <c r="AD36" s="510"/>
      <c r="AE36" s="512" t="str">
        <f t="shared" ref="AE36:AE37" si="31">IF((N36+O36+P36+Q36)=0,"",1-(Q36/(N36+O36+P36+Q36)))</f>
        <v/>
      </c>
      <c r="AF36" s="513" t="str">
        <f t="shared" ref="AF36:AF37" si="32">IF((N36+O36+P36)=0,"",(N36+O36)/(N36+O36+P36))</f>
        <v/>
      </c>
      <c r="AG36" s="512" t="str">
        <f t="shared" ref="AG36:AG37" si="33">IF((R36+S36+T36+U36)=0,"",1-(U36/(R36+S36+T36+U36)))</f>
        <v/>
      </c>
      <c r="AH36" s="514" t="str">
        <f t="shared" ref="AH36:AH37" si="34">IF((R36+S36+T36)=0,"",(S36+R36)/(R36+S36+T36))</f>
        <v/>
      </c>
    </row>
    <row r="37" spans="1:34" ht="13.9" customHeight="1" x14ac:dyDescent="0.25">
      <c r="A37" s="644"/>
      <c r="B37" s="263" t="s">
        <v>67</v>
      </c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348"/>
      <c r="V37" s="385"/>
      <c r="W37" s="411" t="str">
        <f t="shared" si="30"/>
        <v/>
      </c>
      <c r="X37" s="277" t="str">
        <f t="shared" ref="X37" si="35">IF($C37=0,"",G37/$C37)</f>
        <v/>
      </c>
      <c r="Y37" s="396" t="str">
        <f t="shared" ref="Y37" si="36">IF($G37=0,"",H37/$G37)</f>
        <v/>
      </c>
      <c r="Z37" s="400" t="str">
        <f t="shared" ref="Z37" si="37">IF((I37+K37+L37+M37)=0,"",1-(M37/(I37+K37+L37+M37)))</f>
        <v/>
      </c>
      <c r="AA37" s="277" t="str">
        <f t="shared" ref="AA37" si="38">IF(AND((($I37+$K37+$L37)=0),(I37=0)),"",I37/($I37+$L37+$K37))</f>
        <v/>
      </c>
      <c r="AB37" s="282" t="str">
        <f t="shared" si="8"/>
        <v/>
      </c>
      <c r="AC37" s="277" t="str">
        <f t="shared" ref="AC37" si="39">IF(AND((($I37+$K37+$L37)=0),(K37=0)),"",K37/($K37+$L37+$I37))</f>
        <v/>
      </c>
      <c r="AD37" s="396" t="str">
        <f t="shared" si="10"/>
        <v/>
      </c>
      <c r="AE37" s="400" t="str">
        <f t="shared" si="31"/>
        <v/>
      </c>
      <c r="AF37" s="396" t="str">
        <f t="shared" si="32"/>
        <v/>
      </c>
      <c r="AG37" s="400" t="str">
        <f t="shared" si="33"/>
        <v/>
      </c>
      <c r="AH37" s="412" t="str">
        <f t="shared" si="34"/>
        <v/>
      </c>
    </row>
    <row r="38" spans="1:34" ht="13.9" customHeight="1" x14ac:dyDescent="0.25">
      <c r="A38" s="644" t="s">
        <v>273</v>
      </c>
      <c r="B38" s="263" t="s">
        <v>66</v>
      </c>
      <c r="C38" s="275"/>
      <c r="D38" s="275"/>
      <c r="E38" s="275"/>
      <c r="F38" s="275"/>
      <c r="G38" s="276"/>
      <c r="H38" s="276"/>
      <c r="I38" s="276"/>
      <c r="J38" s="276"/>
      <c r="K38" s="276"/>
      <c r="L38" s="276"/>
      <c r="M38" s="276"/>
      <c r="N38" s="275"/>
      <c r="O38" s="275"/>
      <c r="P38" s="275"/>
      <c r="Q38" s="275"/>
      <c r="R38" s="275"/>
      <c r="S38" s="275"/>
      <c r="T38" s="275"/>
      <c r="U38" s="348"/>
      <c r="V38" s="385"/>
      <c r="W38" s="359" t="str">
        <f t="shared" si="0"/>
        <v/>
      </c>
      <c r="X38" s="278"/>
      <c r="Y38" s="278"/>
      <c r="Z38" s="283"/>
      <c r="AA38" s="278"/>
      <c r="AB38" s="278"/>
      <c r="AC38" s="278"/>
      <c r="AD38" s="278"/>
      <c r="AE38" s="281" t="str">
        <f t="shared" si="1"/>
        <v/>
      </c>
      <c r="AF38" s="277" t="str">
        <f t="shared" si="2"/>
        <v/>
      </c>
      <c r="AG38" s="281" t="str">
        <f t="shared" si="3"/>
        <v/>
      </c>
      <c r="AH38" s="360" t="str">
        <f t="shared" si="4"/>
        <v/>
      </c>
    </row>
    <row r="39" spans="1:34" ht="13.9" customHeight="1" x14ac:dyDescent="0.25">
      <c r="A39" s="644"/>
      <c r="B39" s="263" t="s">
        <v>67</v>
      </c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348"/>
      <c r="V39" s="385"/>
      <c r="W39" s="359" t="str">
        <f t="shared" si="0"/>
        <v/>
      </c>
      <c r="X39" s="277" t="str">
        <f t="shared" si="0"/>
        <v/>
      </c>
      <c r="Y39" s="277" t="str">
        <f t="shared" si="5"/>
        <v/>
      </c>
      <c r="Z39" s="281" t="str">
        <f t="shared" si="6"/>
        <v/>
      </c>
      <c r="AA39" s="277" t="str">
        <f t="shared" si="7"/>
        <v/>
      </c>
      <c r="AB39" s="282" t="str">
        <f t="shared" si="8"/>
        <v/>
      </c>
      <c r="AC39" s="277" t="str">
        <f t="shared" si="9"/>
        <v/>
      </c>
      <c r="AD39" s="277" t="str">
        <f t="shared" si="10"/>
        <v/>
      </c>
      <c r="AE39" s="281" t="str">
        <f t="shared" si="1"/>
        <v/>
      </c>
      <c r="AF39" s="277" t="str">
        <f t="shared" si="2"/>
        <v/>
      </c>
      <c r="AG39" s="281" t="str">
        <f t="shared" si="3"/>
        <v/>
      </c>
      <c r="AH39" s="360" t="str">
        <f t="shared" si="4"/>
        <v/>
      </c>
    </row>
    <row r="40" spans="1:34" s="254" customFormat="1" ht="13.9" customHeight="1" x14ac:dyDescent="0.25">
      <c r="A40" s="644" t="s">
        <v>123</v>
      </c>
      <c r="B40" s="263" t="s">
        <v>66</v>
      </c>
      <c r="C40" s="343"/>
      <c r="D40" s="343"/>
      <c r="E40" s="343"/>
      <c r="F40" s="343"/>
      <c r="G40" s="276"/>
      <c r="H40" s="276"/>
      <c r="I40" s="276"/>
      <c r="J40" s="276"/>
      <c r="K40" s="276"/>
      <c r="L40" s="276"/>
      <c r="M40" s="276"/>
      <c r="N40" s="343"/>
      <c r="O40" s="343"/>
      <c r="P40" s="343"/>
      <c r="Q40" s="343"/>
      <c r="R40" s="343"/>
      <c r="S40" s="343"/>
      <c r="T40" s="343"/>
      <c r="U40" s="402"/>
      <c r="V40" s="385"/>
      <c r="W40" s="413" t="str">
        <f>IF($C40=0,"",F40/$C40)</f>
        <v/>
      </c>
      <c r="X40" s="278"/>
      <c r="Y40" s="397"/>
      <c r="Z40" s="398"/>
      <c r="AA40" s="278"/>
      <c r="AB40" s="278"/>
      <c r="AC40" s="278"/>
      <c r="AD40" s="397"/>
      <c r="AE40" s="399" t="str">
        <f t="shared" ref="AE40:AE41" si="40">IF((N40+O40+P40+Q40)=0,"",1-(Q40/(N40+O40+P40+Q40)))</f>
        <v/>
      </c>
      <c r="AF40" s="401" t="str">
        <f t="shared" ref="AF40:AF41" si="41">IF((N40+O40+P40)=0,"",(N40+O40)/(N40+O40+P40))</f>
        <v/>
      </c>
      <c r="AG40" s="399" t="str">
        <f t="shared" ref="AG40:AG41" si="42">IF((R40+S40+T40+U40)=0,"",1-(U40/(R40+S40+T40+U40)))</f>
        <v/>
      </c>
      <c r="AH40" s="414" t="str">
        <f t="shared" ref="AH40:AH41" si="43">IF((R40+S40+T40)=0,"",(S40+R40)/(R40+S40+T40))</f>
        <v/>
      </c>
    </row>
    <row r="41" spans="1:34" s="254" customFormat="1" ht="13.9" customHeight="1" thickBot="1" x14ac:dyDescent="0.3">
      <c r="A41" s="645"/>
      <c r="B41" s="287" t="s">
        <v>67</v>
      </c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7"/>
      <c r="V41" s="415"/>
      <c r="W41" s="515" t="str">
        <f>IF($C41=0,"",F41/$C41)</f>
        <v/>
      </c>
      <c r="X41" s="299" t="str">
        <f>IF($C41=0,"",G41/$C41)</f>
        <v/>
      </c>
      <c r="Y41" s="516" t="str">
        <f>IF($G41=0,"",H41/$G41)</f>
        <v/>
      </c>
      <c r="Z41" s="517" t="str">
        <f t="shared" ref="Z41" si="44">IF((I41+K41+L41+M41)=0,"",1-(M41/(I41+K41+L41+M41)))</f>
        <v/>
      </c>
      <c r="AA41" s="299" t="str">
        <f>IF(AND((($I41+$K41+$L41)=0),(I41=0)),"",I41/($I41+$L41+$K41))</f>
        <v/>
      </c>
      <c r="AB41" s="299" t="str">
        <f>IF(AND((($I41+$K41+$L41)=0),($I41=0)),"",$J41/($I41))</f>
        <v/>
      </c>
      <c r="AC41" s="299" t="str">
        <f>IF(AND((($I41+$K41+$L41)=0),(K41=0)),"",K41/($K41+$L41+$I41))</f>
        <v/>
      </c>
      <c r="AD41" s="516" t="str">
        <f>IF(($I41+$K41+$L41)=0,"",($I41+$K41)/($I41+$K41+$L41))</f>
        <v/>
      </c>
      <c r="AE41" s="517" t="str">
        <f t="shared" si="40"/>
        <v/>
      </c>
      <c r="AF41" s="516" t="str">
        <f t="shared" si="41"/>
        <v/>
      </c>
      <c r="AG41" s="517" t="str">
        <f t="shared" si="42"/>
        <v/>
      </c>
      <c r="AH41" s="518" t="str">
        <f t="shared" si="43"/>
        <v/>
      </c>
    </row>
    <row r="42" spans="1:34" ht="13.9" customHeight="1" thickTop="1" x14ac:dyDescent="0.25">
      <c r="A42" s="619" t="s">
        <v>125</v>
      </c>
      <c r="B42" s="405" t="s">
        <v>66</v>
      </c>
      <c r="C42" s="309">
        <f>C36+C38+C40</f>
        <v>0</v>
      </c>
      <c r="D42" s="309">
        <f t="shared" ref="D42:U42" si="45">D36+D38+D40</f>
        <v>0</v>
      </c>
      <c r="E42" s="309">
        <f t="shared" si="45"/>
        <v>0</v>
      </c>
      <c r="F42" s="309">
        <f t="shared" si="45"/>
        <v>0</v>
      </c>
      <c r="G42" s="309">
        <f t="shared" si="45"/>
        <v>0</v>
      </c>
      <c r="H42" s="309">
        <f t="shared" si="45"/>
        <v>0</v>
      </c>
      <c r="I42" s="309">
        <f t="shared" si="45"/>
        <v>0</v>
      </c>
      <c r="J42" s="309">
        <f t="shared" si="45"/>
        <v>0</v>
      </c>
      <c r="K42" s="309">
        <f t="shared" si="45"/>
        <v>0</v>
      </c>
      <c r="L42" s="309">
        <f t="shared" si="45"/>
        <v>0</v>
      </c>
      <c r="M42" s="309">
        <f t="shared" si="45"/>
        <v>0</v>
      </c>
      <c r="N42" s="309">
        <f t="shared" si="45"/>
        <v>0</v>
      </c>
      <c r="O42" s="309">
        <f t="shared" si="45"/>
        <v>0</v>
      </c>
      <c r="P42" s="309">
        <f t="shared" si="45"/>
        <v>0</v>
      </c>
      <c r="Q42" s="309">
        <f t="shared" si="45"/>
        <v>0</v>
      </c>
      <c r="R42" s="309">
        <f t="shared" si="45"/>
        <v>0</v>
      </c>
      <c r="S42" s="309">
        <f t="shared" si="45"/>
        <v>0</v>
      </c>
      <c r="T42" s="309">
        <f t="shared" si="45"/>
        <v>0</v>
      </c>
      <c r="U42" s="309">
        <f t="shared" si="45"/>
        <v>0</v>
      </c>
      <c r="V42" s="416"/>
      <c r="W42" s="367" t="str">
        <f t="shared" si="0"/>
        <v/>
      </c>
      <c r="X42" s="244"/>
      <c r="Y42" s="322"/>
      <c r="Z42" s="334"/>
      <c r="AA42" s="244"/>
      <c r="AB42" s="244"/>
      <c r="AC42" s="244"/>
      <c r="AD42" s="322"/>
      <c r="AE42" s="335" t="str">
        <f t="shared" si="1"/>
        <v/>
      </c>
      <c r="AF42" s="320" t="str">
        <f t="shared" si="2"/>
        <v/>
      </c>
      <c r="AG42" s="335" t="str">
        <f t="shared" si="3"/>
        <v/>
      </c>
      <c r="AH42" s="368" t="str">
        <f t="shared" si="4"/>
        <v/>
      </c>
    </row>
    <row r="43" spans="1:34" ht="13.9" customHeight="1" thickBot="1" x14ac:dyDescent="0.3">
      <c r="A43" s="620"/>
      <c r="B43" s="394" t="s">
        <v>67</v>
      </c>
      <c r="C43" s="409">
        <f>C37+C39+C41</f>
        <v>0</v>
      </c>
      <c r="D43" s="409">
        <f t="shared" ref="D43:U43" si="46">D37+D39+D41</f>
        <v>0</v>
      </c>
      <c r="E43" s="409">
        <f t="shared" si="46"/>
        <v>0</v>
      </c>
      <c r="F43" s="409">
        <f t="shared" si="46"/>
        <v>0</v>
      </c>
      <c r="G43" s="409">
        <f t="shared" si="46"/>
        <v>0</v>
      </c>
      <c r="H43" s="409">
        <f t="shared" si="46"/>
        <v>0</v>
      </c>
      <c r="I43" s="409">
        <f t="shared" si="46"/>
        <v>0</v>
      </c>
      <c r="J43" s="409">
        <f t="shared" si="46"/>
        <v>0</v>
      </c>
      <c r="K43" s="409">
        <f t="shared" si="46"/>
        <v>0</v>
      </c>
      <c r="L43" s="409">
        <f t="shared" si="46"/>
        <v>0</v>
      </c>
      <c r="M43" s="409">
        <f t="shared" si="46"/>
        <v>0</v>
      </c>
      <c r="N43" s="409">
        <f t="shared" si="46"/>
        <v>0</v>
      </c>
      <c r="O43" s="409">
        <f t="shared" si="46"/>
        <v>0</v>
      </c>
      <c r="P43" s="409">
        <f t="shared" si="46"/>
        <v>0</v>
      </c>
      <c r="Q43" s="409">
        <f t="shared" si="46"/>
        <v>0</v>
      </c>
      <c r="R43" s="409">
        <f t="shared" si="46"/>
        <v>0</v>
      </c>
      <c r="S43" s="409">
        <f t="shared" si="46"/>
        <v>0</v>
      </c>
      <c r="T43" s="409">
        <f t="shared" si="46"/>
        <v>0</v>
      </c>
      <c r="U43" s="409">
        <f t="shared" si="46"/>
        <v>0</v>
      </c>
      <c r="V43" s="417"/>
      <c r="W43" s="432" t="str">
        <f t="shared" si="0"/>
        <v/>
      </c>
      <c r="X43" s="297" t="str">
        <f t="shared" si="0"/>
        <v/>
      </c>
      <c r="Y43" s="328" t="str">
        <f t="shared" si="5"/>
        <v/>
      </c>
      <c r="Z43" s="329" t="str">
        <f t="shared" si="6"/>
        <v/>
      </c>
      <c r="AA43" s="297" t="str">
        <f t="shared" si="7"/>
        <v/>
      </c>
      <c r="AB43" s="299" t="str">
        <f t="shared" si="8"/>
        <v/>
      </c>
      <c r="AC43" s="297" t="str">
        <f t="shared" si="9"/>
        <v/>
      </c>
      <c r="AD43" s="328" t="str">
        <f t="shared" si="10"/>
        <v/>
      </c>
      <c r="AE43" s="329" t="str">
        <f t="shared" si="1"/>
        <v/>
      </c>
      <c r="AF43" s="328" t="str">
        <f t="shared" si="2"/>
        <v/>
      </c>
      <c r="AG43" s="329" t="str">
        <f t="shared" si="3"/>
        <v/>
      </c>
      <c r="AH43" s="331" t="str">
        <f t="shared" si="4"/>
        <v/>
      </c>
    </row>
    <row r="44" spans="1:34" s="1" customFormat="1" ht="10.9" customHeight="1" thickTop="1" thickBot="1" x14ac:dyDescent="0.3">
      <c r="A44" s="621"/>
      <c r="B44" s="408" t="s">
        <v>68</v>
      </c>
      <c r="C44" s="410">
        <f>C42+C43</f>
        <v>0</v>
      </c>
      <c r="D44" s="4">
        <f t="shared" ref="D44:U44" si="47">D42+D43</f>
        <v>0</v>
      </c>
      <c r="E44" s="4">
        <f t="shared" si="47"/>
        <v>0</v>
      </c>
      <c r="F44" s="4">
        <f t="shared" si="47"/>
        <v>0</v>
      </c>
      <c r="G44" s="4">
        <f t="shared" si="47"/>
        <v>0</v>
      </c>
      <c r="H44" s="4">
        <f t="shared" si="47"/>
        <v>0</v>
      </c>
      <c r="I44" s="4">
        <f t="shared" si="47"/>
        <v>0</v>
      </c>
      <c r="J44" s="4">
        <f t="shared" si="47"/>
        <v>0</v>
      </c>
      <c r="K44" s="4">
        <f t="shared" si="47"/>
        <v>0</v>
      </c>
      <c r="L44" s="4">
        <f t="shared" si="47"/>
        <v>0</v>
      </c>
      <c r="M44" s="4">
        <f t="shared" si="47"/>
        <v>0</v>
      </c>
      <c r="N44" s="4">
        <f t="shared" si="47"/>
        <v>0</v>
      </c>
      <c r="O44" s="4">
        <f t="shared" si="47"/>
        <v>0</v>
      </c>
      <c r="P44" s="4">
        <f t="shared" si="47"/>
        <v>0</v>
      </c>
      <c r="Q44" s="4">
        <f t="shared" si="47"/>
        <v>0</v>
      </c>
      <c r="R44" s="4">
        <f t="shared" si="47"/>
        <v>0</v>
      </c>
      <c r="S44" s="4">
        <f t="shared" si="47"/>
        <v>0</v>
      </c>
      <c r="T44" s="4">
        <f t="shared" si="47"/>
        <v>0</v>
      </c>
      <c r="U44" s="4">
        <f t="shared" si="47"/>
        <v>0</v>
      </c>
      <c r="V44" s="418"/>
      <c r="W44" s="70" t="str">
        <f t="shared" ref="W44" si="48">IF($C44=0,"",F44/$C44)</f>
        <v/>
      </c>
      <c r="X44" s="35" t="str">
        <f>IF($C44=0,"",G44/$C43)</f>
        <v/>
      </c>
      <c r="Y44" s="71" t="str">
        <f t="shared" ref="Y44" si="49">IF($G44=0,"",H44/$G44)</f>
        <v/>
      </c>
      <c r="Z44" s="72" t="str">
        <f t="shared" ref="Z44" si="50">IF((I44+K44+L44+M44)=0,"",1-(M44/(I44+K44+L44+M44)))</f>
        <v/>
      </c>
      <c r="AA44" s="35" t="str">
        <f t="shared" si="7"/>
        <v/>
      </c>
      <c r="AB44" s="179" t="str">
        <f t="shared" si="8"/>
        <v/>
      </c>
      <c r="AC44" s="35" t="str">
        <f t="shared" si="9"/>
        <v/>
      </c>
      <c r="AD44" s="71" t="str">
        <f t="shared" ref="AD44" si="51">IF(($I44+$K44+$L44)=0,"",($I44+$K44)/($I44+$K44+$L44))</f>
        <v/>
      </c>
      <c r="AE44" s="72" t="str">
        <f t="shared" ref="AE44" si="52">IF((N44+O44+P44+Q44)=0,"",1-(Q44/(N44+O44+P44+Q44)))</f>
        <v/>
      </c>
      <c r="AF44" s="71" t="str">
        <f t="shared" ref="AF44" si="53">IF((N44+O44+P44)=0,"",(N44+O44)/(N44+O44+P44))</f>
        <v/>
      </c>
      <c r="AG44" s="72" t="str">
        <f t="shared" ref="AG44" si="54">IF((R44+S44+T44+U44)=0,"",1-(U44/(R44+S44+T44+U44)))</f>
        <v/>
      </c>
      <c r="AH44" s="73" t="str">
        <f t="shared" ref="AH44" si="55">IF((R44+S44+T44)=0,"",(S44+R44)/(R44+S44+T44))</f>
        <v/>
      </c>
    </row>
    <row r="45" spans="1:34" ht="15.75" thickTop="1" x14ac:dyDescent="0.25"/>
  </sheetData>
  <mergeCells count="27">
    <mergeCell ref="A31:A32"/>
    <mergeCell ref="A33:A35"/>
    <mergeCell ref="A22:A24"/>
    <mergeCell ref="A18:A19"/>
    <mergeCell ref="W1:W2"/>
    <mergeCell ref="A7:A8"/>
    <mergeCell ref="A9:A10"/>
    <mergeCell ref="A14:A15"/>
    <mergeCell ref="A16:A17"/>
    <mergeCell ref="A11:A13"/>
    <mergeCell ref="A20:A21"/>
    <mergeCell ref="A42:A44"/>
    <mergeCell ref="A38:A39"/>
    <mergeCell ref="A40:A41"/>
    <mergeCell ref="A36:A37"/>
    <mergeCell ref="Y1:Y2"/>
    <mergeCell ref="A2:B2"/>
    <mergeCell ref="A3:A4"/>
    <mergeCell ref="A5:A6"/>
    <mergeCell ref="C1:C2"/>
    <mergeCell ref="F1:F2"/>
    <mergeCell ref="E1:E2"/>
    <mergeCell ref="D1:D2"/>
    <mergeCell ref="X1:X2"/>
    <mergeCell ref="A25:A26"/>
    <mergeCell ref="A27:A28"/>
    <mergeCell ref="A29:A30"/>
  </mergeCells>
  <printOptions horizontalCentered="1" verticalCentered="1"/>
  <pageMargins left="0.31496062992125984" right="0.23622047244094491" top="0.51181102362204722" bottom="0.19685039370078741" header="0.15748031496062992" footer="0.15748031496062992"/>
  <pageSetup paperSize="8" scale="75" orientation="landscape" r:id="rId1"/>
  <headerFooter>
    <oddHeader>&amp;C&amp;"-,Gras"TABLEAU DE BORD DE L'APPRENTISSAGE
Filière 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15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X19" sqref="X19"/>
    </sheetView>
  </sheetViews>
  <sheetFormatPr baseColWidth="10" defaultColWidth="11.42578125" defaultRowHeight="15" x14ac:dyDescent="0.25"/>
  <cols>
    <col min="1" max="1" width="49.28515625" customWidth="1"/>
    <col min="2" max="2" width="14.5703125" customWidth="1"/>
    <col min="3" max="3" width="7.28515625" customWidth="1"/>
    <col min="4" max="4" width="9" customWidth="1"/>
    <col min="5" max="5" width="7.28515625" customWidth="1"/>
    <col min="6" max="9" width="6.7109375" customWidth="1"/>
    <col min="10" max="10" width="6.7109375" style="1" customWidth="1"/>
    <col min="11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9" t="str">
        <f>Couverture!F12</f>
        <v>Année 2024-2025</v>
      </c>
      <c r="B1" s="28"/>
      <c r="C1" s="632" t="s">
        <v>40</v>
      </c>
      <c r="D1" s="632" t="s">
        <v>41</v>
      </c>
      <c r="E1" s="632" t="s">
        <v>42</v>
      </c>
      <c r="F1" s="632" t="s">
        <v>43</v>
      </c>
      <c r="G1" s="27" t="s">
        <v>44</v>
      </c>
      <c r="H1" s="26"/>
      <c r="I1" s="25" t="s">
        <v>45</v>
      </c>
      <c r="J1" s="25"/>
      <c r="K1" s="25"/>
      <c r="L1" s="25"/>
      <c r="M1" s="24"/>
      <c r="N1" s="23" t="s">
        <v>46</v>
      </c>
      <c r="O1" s="22"/>
      <c r="P1" s="22"/>
      <c r="Q1" s="21"/>
      <c r="R1" s="32" t="s">
        <v>47</v>
      </c>
      <c r="S1" s="32"/>
      <c r="T1" s="32"/>
      <c r="U1" s="32"/>
      <c r="V1" s="14"/>
      <c r="W1" s="625" t="s">
        <v>48</v>
      </c>
      <c r="X1" s="625" t="s">
        <v>49</v>
      </c>
      <c r="Y1" s="625" t="s">
        <v>50</v>
      </c>
      <c r="Z1" s="19" t="s">
        <v>45</v>
      </c>
      <c r="AA1" s="18"/>
      <c r="AB1" s="18"/>
      <c r="AC1" s="17"/>
      <c r="AD1" s="17"/>
      <c r="AE1" s="16" t="s">
        <v>51</v>
      </c>
      <c r="AF1" s="15"/>
      <c r="AG1" s="16"/>
      <c r="AH1" s="15"/>
    </row>
    <row r="2" spans="1:34" ht="49.9" customHeight="1" thickBot="1" x14ac:dyDescent="0.3">
      <c r="A2" s="630" t="str">
        <f>Couverture!B12</f>
        <v xml:space="preserve">             CMA FORMATION TARBES</v>
      </c>
      <c r="B2" s="631"/>
      <c r="C2" s="633"/>
      <c r="D2" s="633"/>
      <c r="E2" s="633"/>
      <c r="F2" s="633"/>
      <c r="G2" s="38" t="s">
        <v>52</v>
      </c>
      <c r="H2" s="38" t="s">
        <v>53</v>
      </c>
      <c r="I2" s="38" t="s">
        <v>54</v>
      </c>
      <c r="J2" s="38" t="s">
        <v>55</v>
      </c>
      <c r="K2" s="38" t="s">
        <v>56</v>
      </c>
      <c r="L2" s="38" t="s">
        <v>57</v>
      </c>
      <c r="M2" s="38" t="s">
        <v>58</v>
      </c>
      <c r="N2" s="52" t="s">
        <v>59</v>
      </c>
      <c r="O2" s="53" t="s">
        <v>60</v>
      </c>
      <c r="P2" s="53" t="s">
        <v>61</v>
      </c>
      <c r="Q2" s="53" t="s">
        <v>58</v>
      </c>
      <c r="R2" s="52" t="s">
        <v>59</v>
      </c>
      <c r="S2" s="53" t="s">
        <v>60</v>
      </c>
      <c r="T2" s="53" t="s">
        <v>61</v>
      </c>
      <c r="U2" s="53" t="s">
        <v>58</v>
      </c>
      <c r="V2" s="14"/>
      <c r="W2" s="626"/>
      <c r="X2" s="626"/>
      <c r="Y2" s="626"/>
      <c r="Z2" s="74" t="s">
        <v>32</v>
      </c>
      <c r="AA2" s="37" t="s">
        <v>23</v>
      </c>
      <c r="AB2" s="37" t="s">
        <v>62</v>
      </c>
      <c r="AC2" s="37" t="s">
        <v>63</v>
      </c>
      <c r="AD2" s="75" t="s">
        <v>29</v>
      </c>
      <c r="AE2" s="76" t="s">
        <v>32</v>
      </c>
      <c r="AF2" s="77" t="s">
        <v>64</v>
      </c>
      <c r="AG2" s="76" t="s">
        <v>32</v>
      </c>
      <c r="AH2" s="77" t="s">
        <v>65</v>
      </c>
    </row>
    <row r="3" spans="1:34" ht="13.9" customHeight="1" thickTop="1" x14ac:dyDescent="0.25">
      <c r="A3" s="652" t="s">
        <v>227</v>
      </c>
      <c r="B3" s="137" t="s">
        <v>66</v>
      </c>
      <c r="C3" s="96"/>
      <c r="D3" s="97"/>
      <c r="E3" s="97"/>
      <c r="F3" s="97"/>
      <c r="G3" s="98"/>
      <c r="H3" s="98"/>
      <c r="I3" s="98"/>
      <c r="J3" s="98"/>
      <c r="K3" s="98"/>
      <c r="L3" s="98"/>
      <c r="M3" s="98"/>
      <c r="N3" s="97"/>
      <c r="O3" s="97"/>
      <c r="P3" s="97"/>
      <c r="Q3" s="97"/>
      <c r="R3" s="97"/>
      <c r="S3" s="97"/>
      <c r="T3" s="133"/>
      <c r="U3" s="99"/>
      <c r="V3" s="1"/>
      <c r="W3" s="205" t="str">
        <f t="shared" ref="W3:W14" si="0">IF($C3=0,"",F3/$C3)</f>
        <v/>
      </c>
      <c r="X3" s="88"/>
      <c r="Y3" s="88"/>
      <c r="Z3" s="131"/>
      <c r="AA3" s="88"/>
      <c r="AB3" s="88"/>
      <c r="AC3" s="88"/>
      <c r="AD3" s="88"/>
      <c r="AE3" s="132" t="str">
        <f t="shared" ref="AE3:AE14" si="1">IF((N3+O3+P3+Q3)=0,"",1-(Q3/(N3+O3+P3+Q3)))</f>
        <v/>
      </c>
      <c r="AF3" s="95" t="str">
        <f t="shared" ref="AF3:AF14" si="2">IF((N3+O3+P3)=0,"",(N3+O3)/(N3+O3+P3))</f>
        <v/>
      </c>
      <c r="AG3" s="132" t="str">
        <f t="shared" ref="AG3:AG14" si="3">IF((R3+S3+T3+U3)=0,"",1-(U3/(R3+S3+T3+U3)))</f>
        <v/>
      </c>
      <c r="AH3" s="127" t="str">
        <f t="shared" ref="AH3:AH14" si="4">IF((R3+S3+T3)=0,"",(S3+R3)/(R3+S3+T3))</f>
        <v/>
      </c>
    </row>
    <row r="4" spans="1:34" ht="13.9" customHeight="1" x14ac:dyDescent="0.25">
      <c r="A4" s="653"/>
      <c r="B4" s="195" t="s">
        <v>67</v>
      </c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134"/>
      <c r="U4" s="100"/>
      <c r="V4" s="1"/>
      <c r="W4" s="206" t="str">
        <f t="shared" si="0"/>
        <v/>
      </c>
      <c r="X4" s="80" t="str">
        <f t="shared" ref="X4:X13" si="5">IF($C4=0,"",G4/$C4)</f>
        <v/>
      </c>
      <c r="Y4" s="80" t="str">
        <f t="shared" ref="Y4:Y14" si="6">IF($G4=0,"",H4/$G4)</f>
        <v/>
      </c>
      <c r="Z4" s="81" t="str">
        <f t="shared" ref="Z4:Z14" si="7">IF((I4+K4+L4+M4)=0,"",1-(M4/(I4+K4+L4+M4)))</f>
        <v/>
      </c>
      <c r="AA4" s="80" t="str">
        <f t="shared" ref="AA4:AA14" si="8">IF(($I4+$K4+$L4)=0,"",I4/($I4+$L4+$K4))</f>
        <v/>
      </c>
      <c r="AB4" s="82" t="str">
        <f t="shared" ref="AB4:AB14" si="9">IF(AND((($I4+$K4+$L4)=0),($I4=0)),"",$J4/($I4))</f>
        <v/>
      </c>
      <c r="AC4" s="80" t="str">
        <f t="shared" ref="AC4:AC14" si="10">IF(($I4+$K4+$L4)=0,"",K4/($K4+$L4+$I4))</f>
        <v/>
      </c>
      <c r="AD4" s="80" t="str">
        <f t="shared" ref="AD4:AD14" si="11">IF(($I4+$K4+$L4)=0,"",($I4+$K4)/($I4+$K4+$L4))</f>
        <v/>
      </c>
      <c r="AE4" s="81" t="str">
        <f t="shared" si="1"/>
        <v/>
      </c>
      <c r="AF4" s="80" t="str">
        <f t="shared" si="2"/>
        <v/>
      </c>
      <c r="AG4" s="81" t="str">
        <f t="shared" si="3"/>
        <v/>
      </c>
      <c r="AH4" s="128" t="str">
        <f t="shared" si="4"/>
        <v/>
      </c>
    </row>
    <row r="5" spans="1:34" x14ac:dyDescent="0.25">
      <c r="A5" s="643" t="s">
        <v>126</v>
      </c>
      <c r="B5" s="202" t="s">
        <v>66</v>
      </c>
      <c r="C5" s="54"/>
      <c r="D5" s="55"/>
      <c r="E5" s="55"/>
      <c r="F5" s="55"/>
      <c r="G5" s="56"/>
      <c r="H5" s="56"/>
      <c r="I5" s="56"/>
      <c r="J5" s="56"/>
      <c r="K5" s="56"/>
      <c r="L5" s="56"/>
      <c r="M5" s="56"/>
      <c r="N5" s="55"/>
      <c r="O5" s="55"/>
      <c r="P5" s="55"/>
      <c r="Q5" s="55"/>
      <c r="R5" s="55"/>
      <c r="S5" s="55"/>
      <c r="T5" s="135"/>
      <c r="U5" s="101"/>
      <c r="W5" s="207" t="str">
        <f t="shared" si="0"/>
        <v/>
      </c>
      <c r="X5" s="78"/>
      <c r="Y5" s="78"/>
      <c r="Z5" s="83"/>
      <c r="AA5" s="78"/>
      <c r="AB5" s="78"/>
      <c r="AC5" s="78"/>
      <c r="AD5" s="78"/>
      <c r="AE5" s="84" t="str">
        <f t="shared" si="1"/>
        <v/>
      </c>
      <c r="AF5" s="79" t="str">
        <f t="shared" si="2"/>
        <v/>
      </c>
      <c r="AG5" s="84" t="str">
        <f t="shared" si="3"/>
        <v/>
      </c>
      <c r="AH5" s="129" t="str">
        <f t="shared" si="4"/>
        <v/>
      </c>
    </row>
    <row r="6" spans="1:34" ht="15.75" thickBot="1" x14ac:dyDescent="0.3">
      <c r="A6" s="653"/>
      <c r="B6" s="204" t="s">
        <v>67</v>
      </c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34"/>
      <c r="U6" s="100"/>
      <c r="W6" s="206" t="str">
        <f t="shared" si="0"/>
        <v/>
      </c>
      <c r="X6" s="80" t="str">
        <f t="shared" si="5"/>
        <v/>
      </c>
      <c r="Y6" s="80" t="str">
        <f t="shared" si="6"/>
        <v/>
      </c>
      <c r="Z6" s="81" t="str">
        <f t="shared" si="7"/>
        <v/>
      </c>
      <c r="AA6" s="80" t="str">
        <f t="shared" si="8"/>
        <v/>
      </c>
      <c r="AB6" s="82" t="str">
        <f t="shared" si="9"/>
        <v/>
      </c>
      <c r="AC6" s="80" t="str">
        <f t="shared" si="10"/>
        <v/>
      </c>
      <c r="AD6" s="80" t="str">
        <f t="shared" si="11"/>
        <v/>
      </c>
      <c r="AE6" s="81" t="str">
        <f t="shared" si="1"/>
        <v/>
      </c>
      <c r="AF6" s="80" t="str">
        <f t="shared" si="2"/>
        <v/>
      </c>
      <c r="AG6" s="81" t="str">
        <f t="shared" si="3"/>
        <v/>
      </c>
      <c r="AH6" s="128" t="str">
        <f t="shared" si="4"/>
        <v/>
      </c>
    </row>
    <row r="7" spans="1:34" ht="13.9" customHeight="1" thickTop="1" x14ac:dyDescent="0.25">
      <c r="A7" s="638" t="s">
        <v>127</v>
      </c>
      <c r="B7" s="119" t="s">
        <v>66</v>
      </c>
      <c r="C7" s="103">
        <f>C3+C5</f>
        <v>0</v>
      </c>
      <c r="D7" s="103">
        <f t="shared" ref="D7:U7" si="12">D3+D5</f>
        <v>0</v>
      </c>
      <c r="E7" s="103">
        <f t="shared" si="12"/>
        <v>0</v>
      </c>
      <c r="F7" s="103">
        <f t="shared" si="12"/>
        <v>0</v>
      </c>
      <c r="G7" s="144">
        <f t="shared" si="12"/>
        <v>0</v>
      </c>
      <c r="H7" s="144">
        <f t="shared" si="12"/>
        <v>0</v>
      </c>
      <c r="I7" s="144">
        <f t="shared" si="12"/>
        <v>0</v>
      </c>
      <c r="J7" s="144">
        <f t="shared" si="12"/>
        <v>0</v>
      </c>
      <c r="K7" s="144">
        <f t="shared" si="12"/>
        <v>0</v>
      </c>
      <c r="L7" s="144">
        <f t="shared" si="12"/>
        <v>0</v>
      </c>
      <c r="M7" s="144">
        <f t="shared" si="12"/>
        <v>0</v>
      </c>
      <c r="N7" s="103">
        <f t="shared" si="12"/>
        <v>0</v>
      </c>
      <c r="O7" s="103">
        <f t="shared" si="12"/>
        <v>0</v>
      </c>
      <c r="P7" s="103">
        <f t="shared" si="12"/>
        <v>0</v>
      </c>
      <c r="Q7" s="103">
        <f t="shared" si="12"/>
        <v>0</v>
      </c>
      <c r="R7" s="103">
        <f t="shared" si="12"/>
        <v>0</v>
      </c>
      <c r="S7" s="103">
        <f t="shared" si="12"/>
        <v>0</v>
      </c>
      <c r="T7" s="103">
        <f t="shared" si="12"/>
        <v>0</v>
      </c>
      <c r="U7" s="103">
        <f t="shared" si="12"/>
        <v>0</v>
      </c>
      <c r="V7" s="1"/>
      <c r="W7" s="121" t="str">
        <f t="shared" si="0"/>
        <v/>
      </c>
      <c r="X7" s="88"/>
      <c r="Y7" s="87"/>
      <c r="Z7" s="130"/>
      <c r="AA7" s="88"/>
      <c r="AB7" s="88"/>
      <c r="AC7" s="88"/>
      <c r="AD7" s="87"/>
      <c r="AE7" s="126" t="str">
        <f t="shared" si="1"/>
        <v/>
      </c>
      <c r="AF7" s="89" t="str">
        <f t="shared" si="2"/>
        <v/>
      </c>
      <c r="AG7" s="126" t="str">
        <f t="shared" si="3"/>
        <v/>
      </c>
      <c r="AH7" s="90" t="str">
        <f t="shared" si="4"/>
        <v/>
      </c>
    </row>
    <row r="8" spans="1:34" ht="13.9" customHeight="1" thickBot="1" x14ac:dyDescent="0.3">
      <c r="A8" s="639"/>
      <c r="B8" s="59" t="s">
        <v>67</v>
      </c>
      <c r="C8" s="104">
        <f>C4+C6</f>
        <v>0</v>
      </c>
      <c r="D8" s="104">
        <f t="shared" ref="D8:U8" si="13">D4+D6</f>
        <v>0</v>
      </c>
      <c r="E8" s="104">
        <f t="shared" si="13"/>
        <v>0</v>
      </c>
      <c r="F8" s="104">
        <f t="shared" si="13"/>
        <v>0</v>
      </c>
      <c r="G8" s="104">
        <f t="shared" si="13"/>
        <v>0</v>
      </c>
      <c r="H8" s="104">
        <f t="shared" si="13"/>
        <v>0</v>
      </c>
      <c r="I8" s="104">
        <f t="shared" si="13"/>
        <v>0</v>
      </c>
      <c r="J8" s="104">
        <f t="shared" si="13"/>
        <v>0</v>
      </c>
      <c r="K8" s="104">
        <f t="shared" si="13"/>
        <v>0</v>
      </c>
      <c r="L8" s="104">
        <f t="shared" si="13"/>
        <v>0</v>
      </c>
      <c r="M8" s="104">
        <f t="shared" si="13"/>
        <v>0</v>
      </c>
      <c r="N8" s="104">
        <f t="shared" si="13"/>
        <v>0</v>
      </c>
      <c r="O8" s="104">
        <f t="shared" si="13"/>
        <v>0</v>
      </c>
      <c r="P8" s="104">
        <f t="shared" si="13"/>
        <v>0</v>
      </c>
      <c r="Q8" s="104">
        <f t="shared" si="13"/>
        <v>0</v>
      </c>
      <c r="R8" s="104">
        <f t="shared" si="13"/>
        <v>0</v>
      </c>
      <c r="S8" s="104">
        <f t="shared" si="13"/>
        <v>0</v>
      </c>
      <c r="T8" s="104">
        <f t="shared" si="13"/>
        <v>0</v>
      </c>
      <c r="U8" s="104">
        <f t="shared" si="13"/>
        <v>0</v>
      </c>
      <c r="V8" s="1"/>
      <c r="W8" s="122" t="str">
        <f t="shared" si="0"/>
        <v/>
      </c>
      <c r="X8" s="85" t="str">
        <f t="shared" si="5"/>
        <v/>
      </c>
      <c r="Y8" s="91" t="str">
        <f t="shared" si="6"/>
        <v/>
      </c>
      <c r="Z8" s="120" t="str">
        <f t="shared" si="7"/>
        <v/>
      </c>
      <c r="AA8" s="85" t="str">
        <f t="shared" si="8"/>
        <v/>
      </c>
      <c r="AB8" s="86" t="str">
        <f t="shared" si="9"/>
        <v/>
      </c>
      <c r="AC8" s="85" t="str">
        <f t="shared" si="10"/>
        <v/>
      </c>
      <c r="AD8" s="91" t="str">
        <f t="shared" si="11"/>
        <v/>
      </c>
      <c r="AE8" s="120" t="str">
        <f t="shared" si="1"/>
        <v/>
      </c>
      <c r="AF8" s="91" t="str">
        <f t="shared" si="2"/>
        <v/>
      </c>
      <c r="AG8" s="120" t="str">
        <f t="shared" si="3"/>
        <v/>
      </c>
      <c r="AH8" s="92" t="str">
        <f t="shared" si="4"/>
        <v/>
      </c>
    </row>
    <row r="9" spans="1:34" s="1" customFormat="1" ht="10.9" customHeight="1" thickTop="1" thickBot="1" x14ac:dyDescent="0.3">
      <c r="A9" s="640"/>
      <c r="B9" s="61" t="s">
        <v>68</v>
      </c>
      <c r="C9" s="4">
        <f>C7+C8</f>
        <v>0</v>
      </c>
      <c r="D9" s="4">
        <f t="shared" ref="D9:U9" si="14">D7+D8</f>
        <v>0</v>
      </c>
      <c r="E9" s="4">
        <f t="shared" si="14"/>
        <v>0</v>
      </c>
      <c r="F9" s="4">
        <f t="shared" si="14"/>
        <v>0</v>
      </c>
      <c r="G9" s="4">
        <f t="shared" si="14"/>
        <v>0</v>
      </c>
      <c r="H9" s="4">
        <f t="shared" si="14"/>
        <v>0</v>
      </c>
      <c r="I9" s="4">
        <f t="shared" si="14"/>
        <v>0</v>
      </c>
      <c r="J9" s="4">
        <f t="shared" si="14"/>
        <v>0</v>
      </c>
      <c r="K9" s="4">
        <f t="shared" si="14"/>
        <v>0</v>
      </c>
      <c r="L9" s="4">
        <f t="shared" si="14"/>
        <v>0</v>
      </c>
      <c r="M9" s="4">
        <f t="shared" si="14"/>
        <v>0</v>
      </c>
      <c r="N9" s="4">
        <f t="shared" si="14"/>
        <v>0</v>
      </c>
      <c r="O9" s="4">
        <f t="shared" si="14"/>
        <v>0</v>
      </c>
      <c r="P9" s="4">
        <f t="shared" si="14"/>
        <v>0</v>
      </c>
      <c r="Q9" s="4">
        <f t="shared" si="14"/>
        <v>0</v>
      </c>
      <c r="R9" s="4">
        <f t="shared" si="14"/>
        <v>0</v>
      </c>
      <c r="S9" s="4">
        <f t="shared" si="14"/>
        <v>0</v>
      </c>
      <c r="T9" s="4">
        <f t="shared" si="14"/>
        <v>0</v>
      </c>
      <c r="U9" s="62">
        <f t="shared" si="14"/>
        <v>0</v>
      </c>
      <c r="V9" s="63"/>
      <c r="W9" s="123" t="str">
        <f t="shared" si="0"/>
        <v/>
      </c>
      <c r="X9" s="151" t="str">
        <f>IF($C9=0,"",G9/$C8)</f>
        <v/>
      </c>
      <c r="Y9" s="93" t="str">
        <f t="shared" si="6"/>
        <v/>
      </c>
      <c r="Z9" s="94" t="str">
        <f t="shared" si="7"/>
        <v/>
      </c>
      <c r="AA9" s="124" t="str">
        <f t="shared" si="8"/>
        <v/>
      </c>
      <c r="AB9" s="151" t="str">
        <f t="shared" si="9"/>
        <v/>
      </c>
      <c r="AC9" s="124" t="str">
        <f t="shared" si="10"/>
        <v/>
      </c>
      <c r="AD9" s="93" t="str">
        <f t="shared" si="11"/>
        <v/>
      </c>
      <c r="AE9" s="94" t="str">
        <f t="shared" si="1"/>
        <v/>
      </c>
      <c r="AF9" s="93" t="str">
        <f t="shared" si="2"/>
        <v/>
      </c>
      <c r="AG9" s="94" t="str">
        <f t="shared" si="3"/>
        <v/>
      </c>
      <c r="AH9" s="125" t="str">
        <f t="shared" si="4"/>
        <v/>
      </c>
    </row>
    <row r="10" spans="1:34" ht="13.9" customHeight="1" thickTop="1" x14ac:dyDescent="0.25">
      <c r="A10" s="650" t="s">
        <v>228</v>
      </c>
      <c r="B10" s="137" t="s">
        <v>66</v>
      </c>
      <c r="C10" s="96"/>
      <c r="D10" s="97"/>
      <c r="E10" s="97"/>
      <c r="F10" s="97"/>
      <c r="G10" s="98"/>
      <c r="H10" s="98"/>
      <c r="I10" s="98"/>
      <c r="J10" s="98"/>
      <c r="K10" s="98"/>
      <c r="L10" s="98"/>
      <c r="M10" s="98"/>
      <c r="N10" s="97"/>
      <c r="O10" s="97"/>
      <c r="P10" s="97"/>
      <c r="Q10" s="97"/>
      <c r="R10" s="97"/>
      <c r="S10" s="97"/>
      <c r="T10" s="133"/>
      <c r="U10" s="99"/>
      <c r="V10" s="1"/>
      <c r="W10" s="205" t="str">
        <f t="shared" si="0"/>
        <v/>
      </c>
      <c r="X10" s="88"/>
      <c r="Y10" s="88"/>
      <c r="Z10" s="131"/>
      <c r="AA10" s="88"/>
      <c r="AB10" s="88"/>
      <c r="AC10" s="88"/>
      <c r="AD10" s="88"/>
      <c r="AE10" s="132" t="str">
        <f t="shared" si="1"/>
        <v/>
      </c>
      <c r="AF10" s="95" t="str">
        <f t="shared" si="2"/>
        <v/>
      </c>
      <c r="AG10" s="132" t="str">
        <f t="shared" si="3"/>
        <v/>
      </c>
      <c r="AH10" s="127" t="str">
        <f t="shared" si="4"/>
        <v/>
      </c>
    </row>
    <row r="11" spans="1:34" ht="13.9" customHeight="1" thickBot="1" x14ac:dyDescent="0.3">
      <c r="A11" s="651"/>
      <c r="B11" s="195" t="s">
        <v>67</v>
      </c>
      <c r="C11" s="57"/>
      <c r="D11" s="58"/>
      <c r="E11" s="58"/>
      <c r="F11" s="58"/>
      <c r="G11" s="58"/>
      <c r="H11" s="58"/>
      <c r="I11" s="58"/>
      <c r="J11" s="143"/>
      <c r="K11" s="58"/>
      <c r="L11" s="58"/>
      <c r="M11" s="58"/>
      <c r="N11" s="58"/>
      <c r="O11" s="58"/>
      <c r="P11" s="58"/>
      <c r="Q11" s="58"/>
      <c r="R11" s="58"/>
      <c r="S11" s="58"/>
      <c r="T11" s="134"/>
      <c r="U11" s="100"/>
      <c r="V11" s="1"/>
      <c r="W11" s="206" t="str">
        <f t="shared" si="0"/>
        <v/>
      </c>
      <c r="X11" s="82" t="str">
        <f t="shared" si="5"/>
        <v/>
      </c>
      <c r="Y11" s="80" t="str">
        <f t="shared" si="6"/>
        <v/>
      </c>
      <c r="Z11" s="81" t="str">
        <f t="shared" si="7"/>
        <v/>
      </c>
      <c r="AA11" s="80" t="str">
        <f t="shared" si="8"/>
        <v/>
      </c>
      <c r="AB11" s="82" t="str">
        <f t="shared" si="9"/>
        <v/>
      </c>
      <c r="AC11" s="80" t="str">
        <f t="shared" si="10"/>
        <v/>
      </c>
      <c r="AD11" s="80" t="str">
        <f t="shared" si="11"/>
        <v/>
      </c>
      <c r="AE11" s="81" t="str">
        <f t="shared" si="1"/>
        <v/>
      </c>
      <c r="AF11" s="80" t="str">
        <f t="shared" si="2"/>
        <v/>
      </c>
      <c r="AG11" s="81" t="str">
        <f t="shared" si="3"/>
        <v/>
      </c>
      <c r="AH11" s="128" t="str">
        <f t="shared" si="4"/>
        <v/>
      </c>
    </row>
    <row r="12" spans="1:34" ht="13.9" customHeight="1" thickTop="1" x14ac:dyDescent="0.25">
      <c r="A12" s="638" t="s">
        <v>128</v>
      </c>
      <c r="B12" s="119" t="s">
        <v>66</v>
      </c>
      <c r="C12" s="103">
        <f>C10</f>
        <v>0</v>
      </c>
      <c r="D12" s="103">
        <f t="shared" ref="D12:U12" si="15">D10</f>
        <v>0</v>
      </c>
      <c r="E12" s="103">
        <f t="shared" si="15"/>
        <v>0</v>
      </c>
      <c r="F12" s="103">
        <f t="shared" si="15"/>
        <v>0</v>
      </c>
      <c r="G12" s="144">
        <f t="shared" si="15"/>
        <v>0</v>
      </c>
      <c r="H12" s="144">
        <f t="shared" si="15"/>
        <v>0</v>
      </c>
      <c r="I12" s="144">
        <f t="shared" si="15"/>
        <v>0</v>
      </c>
      <c r="J12" s="144">
        <f t="shared" si="15"/>
        <v>0</v>
      </c>
      <c r="K12" s="144">
        <f t="shared" si="15"/>
        <v>0</v>
      </c>
      <c r="L12" s="144">
        <f t="shared" si="15"/>
        <v>0</v>
      </c>
      <c r="M12" s="144">
        <f t="shared" si="15"/>
        <v>0</v>
      </c>
      <c r="N12" s="103">
        <f t="shared" si="15"/>
        <v>0</v>
      </c>
      <c r="O12" s="103">
        <f t="shared" si="15"/>
        <v>0</v>
      </c>
      <c r="P12" s="103">
        <f t="shared" si="15"/>
        <v>0</v>
      </c>
      <c r="Q12" s="103">
        <f t="shared" si="15"/>
        <v>0</v>
      </c>
      <c r="R12" s="103">
        <f t="shared" si="15"/>
        <v>0</v>
      </c>
      <c r="S12" s="103">
        <f t="shared" si="15"/>
        <v>0</v>
      </c>
      <c r="T12" s="103">
        <f t="shared" si="15"/>
        <v>0</v>
      </c>
      <c r="U12" s="103">
        <f t="shared" si="15"/>
        <v>0</v>
      </c>
      <c r="V12" s="1"/>
      <c r="W12" s="121" t="str">
        <f t="shared" si="0"/>
        <v/>
      </c>
      <c r="X12" s="88"/>
      <c r="Y12" s="87"/>
      <c r="Z12" s="130"/>
      <c r="AA12" s="88"/>
      <c r="AB12" s="88"/>
      <c r="AC12" s="88"/>
      <c r="AD12" s="87"/>
      <c r="AE12" s="126" t="str">
        <f t="shared" si="1"/>
        <v/>
      </c>
      <c r="AF12" s="89" t="str">
        <f t="shared" si="2"/>
        <v/>
      </c>
      <c r="AG12" s="126" t="str">
        <f t="shared" si="3"/>
        <v/>
      </c>
      <c r="AH12" s="90" t="str">
        <f t="shared" si="4"/>
        <v/>
      </c>
    </row>
    <row r="13" spans="1:34" ht="13.9" customHeight="1" thickBot="1" x14ac:dyDescent="0.3">
      <c r="A13" s="639"/>
      <c r="B13" s="59" t="s">
        <v>67</v>
      </c>
      <c r="C13" s="104">
        <f>C11</f>
        <v>0</v>
      </c>
      <c r="D13" s="104">
        <f t="shared" ref="D13:U13" si="16">D11</f>
        <v>0</v>
      </c>
      <c r="E13" s="104">
        <f t="shared" si="16"/>
        <v>0</v>
      </c>
      <c r="F13" s="104">
        <f t="shared" si="16"/>
        <v>0</v>
      </c>
      <c r="G13" s="104">
        <f t="shared" si="16"/>
        <v>0</v>
      </c>
      <c r="H13" s="104">
        <f t="shared" si="16"/>
        <v>0</v>
      </c>
      <c r="I13" s="104">
        <f t="shared" si="16"/>
        <v>0</v>
      </c>
      <c r="J13" s="104">
        <f t="shared" si="16"/>
        <v>0</v>
      </c>
      <c r="K13" s="104">
        <f t="shared" si="16"/>
        <v>0</v>
      </c>
      <c r="L13" s="104">
        <f t="shared" si="16"/>
        <v>0</v>
      </c>
      <c r="M13" s="104">
        <f t="shared" si="16"/>
        <v>0</v>
      </c>
      <c r="N13" s="104">
        <f t="shared" si="16"/>
        <v>0</v>
      </c>
      <c r="O13" s="104">
        <f t="shared" si="16"/>
        <v>0</v>
      </c>
      <c r="P13" s="104">
        <f t="shared" si="16"/>
        <v>0</v>
      </c>
      <c r="Q13" s="104">
        <f t="shared" si="16"/>
        <v>0</v>
      </c>
      <c r="R13" s="104">
        <f t="shared" si="16"/>
        <v>0</v>
      </c>
      <c r="S13" s="104">
        <f t="shared" si="16"/>
        <v>0</v>
      </c>
      <c r="T13" s="104">
        <f t="shared" si="16"/>
        <v>0</v>
      </c>
      <c r="U13" s="104">
        <f t="shared" si="16"/>
        <v>0</v>
      </c>
      <c r="V13" s="1"/>
      <c r="W13" s="122" t="str">
        <f t="shared" si="0"/>
        <v/>
      </c>
      <c r="X13" s="86" t="str">
        <f t="shared" si="5"/>
        <v/>
      </c>
      <c r="Y13" s="91" t="str">
        <f t="shared" si="6"/>
        <v/>
      </c>
      <c r="Z13" s="120" t="str">
        <f t="shared" si="7"/>
        <v/>
      </c>
      <c r="AA13" s="85" t="str">
        <f t="shared" si="8"/>
        <v/>
      </c>
      <c r="AB13" s="86" t="str">
        <f t="shared" si="9"/>
        <v/>
      </c>
      <c r="AC13" s="85" t="str">
        <f t="shared" si="10"/>
        <v/>
      </c>
      <c r="AD13" s="91" t="str">
        <f t="shared" si="11"/>
        <v/>
      </c>
      <c r="AE13" s="120" t="str">
        <f t="shared" si="1"/>
        <v/>
      </c>
      <c r="AF13" s="91" t="str">
        <f t="shared" si="2"/>
        <v/>
      </c>
      <c r="AG13" s="120" t="str">
        <f t="shared" si="3"/>
        <v/>
      </c>
      <c r="AH13" s="92" t="str">
        <f t="shared" si="4"/>
        <v/>
      </c>
    </row>
    <row r="14" spans="1:34" s="1" customFormat="1" ht="10.9" customHeight="1" thickTop="1" thickBot="1" x14ac:dyDescent="0.3">
      <c r="A14" s="640"/>
      <c r="B14" s="61" t="s">
        <v>68</v>
      </c>
      <c r="C14" s="4">
        <f>C12+C13</f>
        <v>0</v>
      </c>
      <c r="D14" s="4">
        <f t="shared" ref="D14:U14" si="17">D12+D13</f>
        <v>0</v>
      </c>
      <c r="E14" s="4">
        <f t="shared" si="17"/>
        <v>0</v>
      </c>
      <c r="F14" s="4">
        <f t="shared" si="17"/>
        <v>0</v>
      </c>
      <c r="G14" s="4">
        <f t="shared" si="17"/>
        <v>0</v>
      </c>
      <c r="H14" s="4">
        <f t="shared" si="17"/>
        <v>0</v>
      </c>
      <c r="I14" s="4">
        <f t="shared" si="17"/>
        <v>0</v>
      </c>
      <c r="J14" s="4">
        <f t="shared" si="17"/>
        <v>0</v>
      </c>
      <c r="K14" s="4">
        <f t="shared" si="17"/>
        <v>0</v>
      </c>
      <c r="L14" s="4">
        <f t="shared" si="17"/>
        <v>0</v>
      </c>
      <c r="M14" s="4">
        <f t="shared" si="17"/>
        <v>0</v>
      </c>
      <c r="N14" s="4">
        <f t="shared" si="17"/>
        <v>0</v>
      </c>
      <c r="O14" s="4">
        <f t="shared" si="17"/>
        <v>0</v>
      </c>
      <c r="P14" s="4">
        <f t="shared" si="17"/>
        <v>0</v>
      </c>
      <c r="Q14" s="4">
        <f t="shared" si="17"/>
        <v>0</v>
      </c>
      <c r="R14" s="4">
        <f t="shared" si="17"/>
        <v>0</v>
      </c>
      <c r="S14" s="4">
        <f t="shared" si="17"/>
        <v>0</v>
      </c>
      <c r="T14" s="136">
        <f t="shared" si="17"/>
        <v>0</v>
      </c>
      <c r="U14" s="102">
        <f t="shared" si="17"/>
        <v>0</v>
      </c>
      <c r="V14" s="63"/>
      <c r="W14" s="123" t="str">
        <f t="shared" si="0"/>
        <v/>
      </c>
      <c r="X14" s="140" t="str">
        <f>IF($C14=0,"",G14/$C13)</f>
        <v/>
      </c>
      <c r="Y14" s="93" t="str">
        <f t="shared" si="6"/>
        <v/>
      </c>
      <c r="Z14" s="94" t="str">
        <f t="shared" si="7"/>
        <v/>
      </c>
      <c r="AA14" s="124" t="str">
        <f t="shared" si="8"/>
        <v/>
      </c>
      <c r="AB14" s="151" t="str">
        <f t="shared" si="9"/>
        <v/>
      </c>
      <c r="AC14" s="124" t="str">
        <f t="shared" si="10"/>
        <v/>
      </c>
      <c r="AD14" s="93" t="str">
        <f t="shared" si="11"/>
        <v/>
      </c>
      <c r="AE14" s="94" t="str">
        <f t="shared" si="1"/>
        <v/>
      </c>
      <c r="AF14" s="93" t="str">
        <f t="shared" si="2"/>
        <v/>
      </c>
      <c r="AG14" s="94" t="str">
        <f t="shared" si="3"/>
        <v/>
      </c>
      <c r="AH14" s="125" t="str">
        <f t="shared" si="4"/>
        <v/>
      </c>
    </row>
    <row r="15" spans="1:34" ht="15.75" thickTop="1" x14ac:dyDescent="0.25"/>
  </sheetData>
  <mergeCells count="13">
    <mergeCell ref="A12:A14"/>
    <mergeCell ref="E1:E2"/>
    <mergeCell ref="D1:D2"/>
    <mergeCell ref="W1:W2"/>
    <mergeCell ref="Y1:Y2"/>
    <mergeCell ref="A2:B2"/>
    <mergeCell ref="C1:C2"/>
    <mergeCell ref="F1:F2"/>
    <mergeCell ref="A10:A11"/>
    <mergeCell ref="A7:A9"/>
    <mergeCell ref="X1:X2"/>
    <mergeCell ref="A3:A4"/>
    <mergeCell ref="A5:A6"/>
  </mergeCells>
  <printOptions horizontalCentered="1" verticalCentered="1"/>
  <pageMargins left="0.27559055118110237" right="0.35433070866141736" top="0.59055118110236227" bottom="0.19685039370078741" header="0.19685039370078741" footer="0.19685039370078741"/>
  <pageSetup paperSize="8" scale="73" orientation="landscape" r:id="rId1"/>
  <headerFooter>
    <oddHeader>&amp;C&amp;"-,Gras"TABLEAU DE BORD DE L'APPRENTISSAGE
Filière &amp;A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81847FF4E334DB8206A96848E8DEA" ma:contentTypeVersion="16" ma:contentTypeDescription="Crée un document." ma:contentTypeScope="" ma:versionID="877987233039f74daafa82811aa5ea4f">
  <xsd:schema xmlns:xsd="http://www.w3.org/2001/XMLSchema" xmlns:xs="http://www.w3.org/2001/XMLSchema" xmlns:p="http://schemas.microsoft.com/office/2006/metadata/properties" xmlns:ns2="c3d06e8c-4306-4b97-989a-593174681151" xmlns:ns3="7c0bbb44-c4f0-400a-be3a-b6fde8a073fb" targetNamespace="http://schemas.microsoft.com/office/2006/metadata/properties" ma:root="true" ma:fieldsID="5ba78d5805b005d31ef1cd42424692c8" ns2:_="" ns3:_="">
    <xsd:import namespace="c3d06e8c-4306-4b97-989a-593174681151"/>
    <xsd:import namespace="7c0bbb44-c4f0-400a-be3a-b6fde8a073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06e8c-4306-4b97-989a-593174681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083abd62-1da3-46e1-8ecc-5dbcbd106b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bbb44-c4f0-400a-be3a-b6fde8a073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127faca-55f3-42df-b380-b75e38035a81}" ma:internalName="TaxCatchAll" ma:showField="CatchAllData" ma:web="7c0bbb44-c4f0-400a-be3a-b6fde8a073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d06e8c-4306-4b97-989a-593174681151">
      <Terms xmlns="http://schemas.microsoft.com/office/infopath/2007/PartnerControls"/>
    </lcf76f155ced4ddcb4097134ff3c332f>
    <TaxCatchAll xmlns="7c0bbb44-c4f0-400a-be3a-b6fde8a073fb" xsi:nil="true"/>
  </documentManagement>
</p:properties>
</file>

<file path=customXml/itemProps1.xml><?xml version="1.0" encoding="utf-8"?>
<ds:datastoreItem xmlns:ds="http://schemas.openxmlformats.org/officeDocument/2006/customXml" ds:itemID="{288953C5-CD96-4EBA-A9C9-383F70B4D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06e8c-4306-4b97-989a-593174681151"/>
    <ds:schemaRef ds:uri="7c0bbb44-c4f0-400a-be3a-b6fde8a073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F44BC2-E8A2-4EA6-ADA0-48B6C19262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539B7-CAA2-46BD-B0EE-E3D00B99E147}">
  <ds:schemaRefs>
    <ds:schemaRef ds:uri="http://schemas.microsoft.com/office/2006/metadata/properties"/>
    <ds:schemaRef ds:uri="http://schemas.microsoft.com/office/infopath/2007/PartnerControls"/>
    <ds:schemaRef ds:uri="c3d06e8c-4306-4b97-989a-593174681151"/>
    <ds:schemaRef ds:uri="7c0bbb44-c4f0-400a-be3a-b6fde8a073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13</vt:i4>
      </vt:variant>
    </vt:vector>
  </HeadingPairs>
  <TitlesOfParts>
    <vt:vector size="28" baseType="lpstr">
      <vt:lpstr>Couverture</vt:lpstr>
      <vt:lpstr>CONSIGNES</vt:lpstr>
      <vt:lpstr>NOTICE APP</vt:lpstr>
      <vt:lpstr>CALENDRIER</vt:lpstr>
      <vt:lpstr>ALIMENTATION</vt:lpstr>
      <vt:lpstr>RESTAU HOTEL. - TOURISME SPORT</vt:lpstr>
      <vt:lpstr>MAINTENANCE AUTO ET AUTRES MAT.</vt:lpstr>
      <vt:lpstr>SERVICES</vt:lpstr>
      <vt:lpstr>MODE -IMAGE</vt:lpstr>
      <vt:lpstr>COMMERCE - GESTION</vt:lpstr>
      <vt:lpstr>BATIMENT-GROS OEUVRE</vt:lpstr>
      <vt:lpstr>BATIMENT-ENERGIE</vt:lpstr>
      <vt:lpstr>BATIMENT-AMENAGEMENT FINITION</vt:lpstr>
      <vt:lpstr>METIERS D 'ART</vt:lpstr>
      <vt:lpstr>TOTAL</vt:lpstr>
      <vt:lpstr>ALIMENTATION!Zone_d_impression</vt:lpstr>
      <vt:lpstr>'BATIMENT-AMENAGEMENT FINITION'!Zone_d_impression</vt:lpstr>
      <vt:lpstr>'BATIMENT-ENERGIE'!Zone_d_impression</vt:lpstr>
      <vt:lpstr>'BATIMENT-GROS OEUVRE'!Zone_d_impression</vt:lpstr>
      <vt:lpstr>'COMMERCE - GESTION'!Zone_d_impression</vt:lpstr>
      <vt:lpstr>CONSIGNES!Zone_d_impression</vt:lpstr>
      <vt:lpstr>Couverture!Zone_d_impression</vt:lpstr>
      <vt:lpstr>'MAINTENANCE AUTO ET AUTRES MAT.'!Zone_d_impression</vt:lpstr>
      <vt:lpstr>'METIERS D ''ART'!Zone_d_impression</vt:lpstr>
      <vt:lpstr>'MODE -IMAGE'!Zone_d_impression</vt:lpstr>
      <vt:lpstr>'NOTICE APP'!Zone_d_impression</vt:lpstr>
      <vt:lpstr>'RESTAU HOTEL. - TOURISME SPORT'!Zone_d_impression</vt:lpstr>
      <vt:lpstr>SERVICES!Zone_d_impression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2026-02-03T08:10:01Z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0x01010084281847FF4E334DB8206A96848E8DEA</vt:lpwstr>
  </property>
  <property fmtid="{D5CDD505-2E9C-101B-9397-08002B2CF9AE}" pid="3" name="MediaServiceImageTags">
    <vt:lpwstr/>
  </property>
</Properties>
</file>